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5" sheetId="1" r:id="rId1"/>
  </sheets>
  <definedNames>
    <definedName name="_xlnm._FilterDatabase" localSheetId="0" hidden="1">'Cuadro 35'!#REF!</definedName>
    <definedName name="_xlnm.Print_Area" localSheetId="0">'Cuadro 35'!$A$1:$F$394</definedName>
    <definedName name="_xlnm.Print_Titles" localSheetId="0">'Cuadro 35'!$1:$3</definedName>
  </definedNames>
  <calcPr calcId="152511"/>
</workbook>
</file>

<file path=xl/calcChain.xml><?xml version="1.0" encoding="utf-8"?>
<calcChain xmlns="http://schemas.openxmlformats.org/spreadsheetml/2006/main">
  <c r="F329" i="1" l="1"/>
  <c r="F389" i="1"/>
  <c r="F388" i="1" s="1"/>
  <c r="C387" i="1" l="1"/>
  <c r="D387" i="1"/>
  <c r="E387" i="1"/>
  <c r="F387" i="1"/>
  <c r="B387" i="1"/>
  <c r="C382" i="1"/>
  <c r="C377" i="1"/>
  <c r="D377" i="1"/>
  <c r="E377" i="1"/>
  <c r="F377" i="1"/>
  <c r="B377" i="1"/>
  <c r="B125" i="1" l="1"/>
  <c r="F125" i="1"/>
  <c r="D125" i="1"/>
  <c r="E63" i="1"/>
  <c r="E144" i="1"/>
  <c r="E382" i="1"/>
  <c r="D382" i="1"/>
  <c r="B144" i="1"/>
  <c r="B382" i="1"/>
  <c r="B5" i="1"/>
  <c r="B255" i="1"/>
  <c r="E125" i="1"/>
  <c r="B63" i="1"/>
  <c r="C5" i="1"/>
  <c r="F287" i="1"/>
  <c r="D63" i="1"/>
  <c r="C63" i="1"/>
  <c r="F382" i="1"/>
  <c r="C329" i="1"/>
  <c r="D329" i="1"/>
  <c r="E329" i="1"/>
  <c r="B329" i="1"/>
  <c r="D287" i="1"/>
  <c r="E287" i="1"/>
  <c r="C287" i="1"/>
  <c r="B287" i="1"/>
  <c r="C255" i="1"/>
  <c r="F255" i="1"/>
  <c r="E255" i="1"/>
  <c r="D255" i="1"/>
  <c r="B185" i="1"/>
  <c r="F185" i="1"/>
  <c r="D185" i="1"/>
  <c r="E185" i="1"/>
  <c r="C185" i="1"/>
  <c r="F144" i="1"/>
  <c r="D144" i="1"/>
  <c r="C144" i="1"/>
  <c r="C125" i="1"/>
  <c r="B80" i="1"/>
  <c r="D80" i="1"/>
  <c r="F80" i="1"/>
  <c r="E80" i="1"/>
  <c r="C80" i="1"/>
  <c r="F63" i="1"/>
  <c r="E28" i="1"/>
  <c r="B28" i="1"/>
  <c r="F28" i="1"/>
  <c r="D28" i="1"/>
  <c r="C28" i="1"/>
  <c r="F5" i="1"/>
  <c r="E5" i="1"/>
  <c r="D5" i="1"/>
  <c r="B4" i="1" l="1"/>
  <c r="C4" i="1"/>
  <c r="F4" i="1"/>
  <c r="E4" i="1"/>
  <c r="D4" i="1"/>
</calcChain>
</file>

<file path=xl/sharedStrings.xml><?xml version="1.0" encoding="utf-8"?>
<sst xmlns="http://schemas.openxmlformats.org/spreadsheetml/2006/main" count="418" uniqueCount="388">
  <si>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</si>
  <si>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</si>
  <si>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</si>
  <si>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</si>
  <si>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</si>
  <si>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</si>
  <si>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</si>
  <si>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</si>
  <si>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</si>
  <si>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</si>
  <si>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</si>
  <si>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</si>
  <si>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</si>
  <si>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</si>
  <si>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</si>
  <si>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</si>
  <si>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</si>
  <si>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</si>
  <si>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</si>
  <si>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</si>
  <si>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Bocas del Drago</t>
  </si>
  <si>
    <t xml:space="preserve">   Changuinola</t>
  </si>
  <si>
    <t xml:space="preserve">     Guabito</t>
  </si>
  <si>
    <t xml:space="preserve">     El Empalme</t>
  </si>
  <si>
    <t xml:space="preserve">     Las Tablas</t>
  </si>
  <si>
    <t xml:space="preserve">     Barriada 4 de Abril</t>
  </si>
  <si>
    <t xml:space="preserve">     El Silencio</t>
  </si>
  <si>
    <t xml:space="preserve">     Finca 30</t>
  </si>
  <si>
    <t xml:space="preserve">     Finca 60</t>
  </si>
  <si>
    <t xml:space="preserve">     Finca 4</t>
  </si>
  <si>
    <t xml:space="preserve">   Chiriquí Grande</t>
  </si>
  <si>
    <t xml:space="preserve">     Miramar</t>
  </si>
  <si>
    <t xml:space="preserve">     Punta Peña</t>
  </si>
  <si>
    <t xml:space="preserve">   Almirante</t>
  </si>
  <si>
    <t xml:space="preserve">     Barrio Francés</t>
  </si>
  <si>
    <t xml:space="preserve">     Barriada Guaymí</t>
  </si>
  <si>
    <t xml:space="preserve">     Valle de Agua Arriba</t>
  </si>
  <si>
    <t xml:space="preserve">   Aguadulce</t>
  </si>
  <si>
    <t xml:space="preserve">     El Cristo</t>
  </si>
  <si>
    <t xml:space="preserve">     Pocrí</t>
  </si>
  <si>
    <t xml:space="preserve">   Antón</t>
  </si>
  <si>
    <t xml:space="preserve">     El Chirú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</si>
  <si>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</si>
  <si>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</si>
  <si>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</si>
  <si>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</si>
  <si>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La Pintada</t>
  </si>
  <si>
    <t xml:space="preserve">     El Harino</t>
  </si>
  <si>
    <t xml:space="preserve">     El Potrero</t>
  </si>
  <si>
    <t xml:space="preserve">     Piedras Gordas</t>
  </si>
  <si>
    <t xml:space="preserve">   Natá</t>
  </si>
  <si>
    <t xml:space="preserve">     Capellanía</t>
  </si>
  <si>
    <t xml:space="preserve">     El Caño</t>
  </si>
  <si>
    <t xml:space="preserve">   Olá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</si>
  <si>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</si>
  <si>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</si>
  <si>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</si>
  <si>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</si>
  <si>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</si>
  <si>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</si>
  <si>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</si>
  <si>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</si>
  <si>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</si>
  <si>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Boca de Tucué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</si>
  <si>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</si>
  <si>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</si>
  <si>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</si>
  <si>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</si>
  <si>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Buena Vista</t>
  </si>
  <si>
    <t xml:space="preserve">     Cativá</t>
  </si>
  <si>
    <t xml:space="preserve">     Cristóbal</t>
  </si>
  <si>
    <t xml:space="preserve">     Escobal</t>
  </si>
  <si>
    <t xml:space="preserve">     Nueva Providencia</t>
  </si>
  <si>
    <t xml:space="preserve">     Sabanitas</t>
  </si>
  <si>
    <t xml:space="preserve">     San Juan</t>
  </si>
  <si>
    <t xml:space="preserve">     Cristóbal Este</t>
  </si>
  <si>
    <t xml:space="preserve">   Donoso</t>
  </si>
  <si>
    <t xml:space="preserve">   Portobelo</t>
  </si>
  <si>
    <t xml:space="preserve">     Isla Grande</t>
  </si>
  <si>
    <t xml:space="preserve">   Santa Isabel</t>
  </si>
  <si>
    <t xml:space="preserve">     Playa Chiquita</t>
  </si>
  <si>
    <t xml:space="preserve">     Viento Frío</t>
  </si>
  <si>
    <t xml:space="preserve">   Alanje</t>
  </si>
  <si>
    <t xml:space="preserve">     Guarumal</t>
  </si>
  <si>
    <t xml:space="preserve">     Querévalo</t>
  </si>
  <si>
    <t xml:space="preserve">     Santo Tomás</t>
  </si>
  <si>
    <t xml:space="preserve">   Barú</t>
  </si>
  <si>
    <t xml:space="preserve">     Progreso</t>
  </si>
  <si>
    <t xml:space="preserve">     Baco</t>
  </si>
  <si>
    <t xml:space="preserve">     Manaca</t>
  </si>
  <si>
    <t xml:space="preserve">   Boquerón</t>
  </si>
  <si>
    <t xml:space="preserve">     Tijeras</t>
  </si>
  <si>
    <t xml:space="preserve">   Boquete</t>
  </si>
  <si>
    <t xml:space="preserve">     Jaramillo</t>
  </si>
  <si>
    <t xml:space="preserve">   Bugaba</t>
  </si>
  <si>
    <t xml:space="preserve">     Bugaba</t>
  </si>
  <si>
    <t xml:space="preserve">     San Isidro</t>
  </si>
  <si>
    <t xml:space="preserve">   David</t>
  </si>
  <si>
    <t xml:space="preserve">     Chiriquí</t>
  </si>
  <si>
    <t xml:space="preserve">     Las Lomas</t>
  </si>
  <si>
    <t xml:space="preserve">     Pedregal</t>
  </si>
  <si>
    <t xml:space="preserve">     San Carlos</t>
  </si>
  <si>
    <t xml:space="preserve">     David Sur</t>
  </si>
  <si>
    <t xml:space="preserve">   Dolega</t>
  </si>
  <si>
    <t xml:space="preserve">     Potrerillos  Abajo</t>
  </si>
  <si>
    <t xml:space="preserve">     Los Algarrobos</t>
  </si>
  <si>
    <t xml:space="preserve">   Gualaca</t>
  </si>
  <si>
    <t xml:space="preserve">     Hornito</t>
  </si>
  <si>
    <t xml:space="preserve">   Remedios</t>
  </si>
  <si>
    <t xml:space="preserve">     El Porvenir</t>
  </si>
  <si>
    <t xml:space="preserve">     Santa Lucía</t>
  </si>
  <si>
    <t xml:space="preserve">   Renacimiento</t>
  </si>
  <si>
    <t xml:space="preserve">     Cañas Gordas</t>
  </si>
  <si>
    <t xml:space="preserve">   San Félix</t>
  </si>
  <si>
    <t xml:space="preserve">     Juay</t>
  </si>
  <si>
    <t xml:space="preserve">     Lajas Adentro</t>
  </si>
  <si>
    <t xml:space="preserve">   San Lorenzo</t>
  </si>
  <si>
    <t xml:space="preserve">     San Lorenzo</t>
  </si>
  <si>
    <t xml:space="preserve">   Tolé</t>
  </si>
  <si>
    <t xml:space="preserve">     Veladero</t>
  </si>
  <si>
    <t xml:space="preserve">   Chepigana</t>
  </si>
  <si>
    <t xml:space="preserve">     Chepigana</t>
  </si>
  <si>
    <t xml:space="preserve">     Garachiné</t>
  </si>
  <si>
    <t xml:space="preserve">     Jaqué</t>
  </si>
  <si>
    <t xml:space="preserve">     Sambú</t>
  </si>
  <si>
    <t xml:space="preserve">   Pinogana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</si>
  <si>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</si>
  <si>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</si>
  <si>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</si>
  <si>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</si>
  <si>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</si>
  <si>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</si>
  <si>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</si>
  <si>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</si>
  <si>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</si>
  <si>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</si>
  <si>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</si>
  <si>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</si>
  <si>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</si>
  <si>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Llano Bonito</t>
  </si>
  <si>
    <t xml:space="preserve">     San Juan Bautista</t>
  </si>
  <si>
    <t xml:space="preserve">   Las Minas</t>
  </si>
  <si>
    <t xml:space="preserve">     Chumical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</si>
  <si>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</si>
  <si>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</si>
  <si>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</si>
  <si>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</si>
  <si>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</si>
  <si>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</si>
  <si>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</si>
  <si>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</si>
  <si>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Las Llanas</t>
  </si>
  <si>
    <t xml:space="preserve">   Ocú</t>
  </si>
  <si>
    <t xml:space="preserve">     Cerro Largo</t>
  </si>
  <si>
    <t xml:space="preserve">     Llano Grande</t>
  </si>
  <si>
    <t xml:space="preserve">     Menchaca</t>
  </si>
  <si>
    <t xml:space="preserve">   Parita</t>
  </si>
  <si>
    <t xml:space="preserve">     París</t>
  </si>
  <si>
    <t xml:space="preserve">     Portobelillo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</si>
  <si>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</si>
  <si>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</si>
  <si>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</si>
  <si>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</si>
  <si>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</si>
  <si>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</si>
  <si>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</si>
  <si>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</si>
  <si>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</si>
  <si>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</si>
  <si>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</si>
  <si>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</si>
  <si>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</si>
  <si>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</si>
  <si>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</si>
  <si>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Guararé Arriba</t>
  </si>
  <si>
    <t xml:space="preserve">     La Enea</t>
  </si>
  <si>
    <t xml:space="preserve">     La Pasera</t>
  </si>
  <si>
    <t xml:space="preserve">     Llano Abajo</t>
  </si>
  <si>
    <t xml:space="preserve">     El Hato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</si>
  <si>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</si>
  <si>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</si>
  <si>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</si>
  <si>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</si>
  <si>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</si>
  <si>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</si>
  <si>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Muñoz</t>
  </si>
  <si>
    <t xml:space="preserve">     La Miel</t>
  </si>
  <si>
    <t xml:space="preserve">     La Palma</t>
  </si>
  <si>
    <t xml:space="preserve">     Las Palmitas</t>
  </si>
  <si>
    <t xml:space="preserve">     Las Tablas Abajo</t>
  </si>
  <si>
    <t xml:space="preserve">     Palmira</t>
  </si>
  <si>
    <t xml:space="preserve">     Peña Blanca</t>
  </si>
  <si>
    <t xml:space="preserve">     Valle Rico</t>
  </si>
  <si>
    <t xml:space="preserve">     Vallerriquito</t>
  </si>
  <si>
    <t xml:space="preserve">   Los Santos</t>
  </si>
  <si>
    <t xml:space="preserve">     El Guásimo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</si>
  <si>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</si>
  <si>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</si>
  <si>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</si>
  <si>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</si>
  <si>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Ángeles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</si>
  <si>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</si>
  <si>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</si>
  <si>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</si>
  <si>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</si>
  <si>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</si>
  <si>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</si>
  <si>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</si>
  <si>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</si>
  <si>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</si>
  <si>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</si>
  <si>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</si>
  <si>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</si>
  <si>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</si>
  <si>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 Mesa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</si>
  <si>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</si>
  <si>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</si>
  <si>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</si>
  <si>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</si>
  <si>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</si>
  <si>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Oria Arriba</t>
  </si>
  <si>
    <t xml:space="preserve">   Pocrí</t>
  </si>
  <si>
    <t xml:space="preserve">     Lajamina</t>
  </si>
  <si>
    <t xml:space="preserve">     Paraíso</t>
  </si>
  <si>
    <t xml:space="preserve">     Paritilla</t>
  </si>
  <si>
    <t xml:space="preserve">   Tonosí</t>
  </si>
  <si>
    <t xml:space="preserve">     Altos de Güera</t>
  </si>
  <si>
    <t xml:space="preserve">     El Bebedero</t>
  </si>
  <si>
    <t xml:space="preserve">     El Cacao</t>
  </si>
  <si>
    <t xml:space="preserve">     El Cortezo</t>
  </si>
  <si>
    <t xml:space="preserve">     Isla de Cañas</t>
  </si>
  <si>
    <t xml:space="preserve">   Balboa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</si>
  <si>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</si>
  <si>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</si>
  <si>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</si>
  <si>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</si>
  <si>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</si>
  <si>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</si>
  <si>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Unión Santeña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</si>
  <si>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</si>
  <si>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</si>
  <si>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</si>
  <si>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</si>
  <si>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</si>
  <si>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</si>
  <si>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</si>
  <si>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</si>
  <si>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</si>
  <si>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</si>
  <si>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</si>
  <si>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</si>
  <si>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</si>
  <si>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</si>
  <si>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</si>
  <si>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Mateo Iturralde</t>
  </si>
  <si>
    <t xml:space="preserve">     Arnulfo Arias</t>
  </si>
  <si>
    <t xml:space="preserve">     Belisario Frías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</si>
  <si>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</si>
  <si>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</si>
  <si>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</si>
  <si>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</si>
  <si>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</si>
  <si>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</si>
  <si>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</si>
  <si>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</si>
  <si>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</si>
  <si>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</si>
  <si>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</si>
  <si>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Cirí de  Los Sotos</t>
  </si>
  <si>
    <t xml:space="preserve">     Cirí Grande</t>
  </si>
  <si>
    <t xml:space="preserve">     Lídice</t>
  </si>
  <si>
    <t xml:space="preserve">     Villa Rosario</t>
  </si>
  <si>
    <t xml:space="preserve">     Santa Rosa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</si>
  <si>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</si>
  <si>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</si>
  <si>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</si>
  <si>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</si>
  <si>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</si>
  <si>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La Chorrera</t>
  </si>
  <si>
    <t xml:space="preserve">     Barrio Balboa</t>
  </si>
  <si>
    <t xml:space="preserve">     Barrio Colón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</si>
  <si>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</si>
  <si>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</si>
  <si>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</si>
  <si>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</si>
  <si>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</si>
  <si>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</si>
  <si>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</si>
  <si>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</si>
  <si>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</si>
  <si>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Puerto Caimito</t>
  </si>
  <si>
    <t xml:space="preserve">     Santa Rita</t>
  </si>
  <si>
    <t xml:space="preserve">   San Carlos</t>
  </si>
  <si>
    <t xml:space="preserve">     Los Llanitos</t>
  </si>
  <si>
    <t xml:space="preserve">     San José</t>
  </si>
  <si>
    <t xml:space="preserve">   Atalaya</t>
  </si>
  <si>
    <t xml:space="preserve">     La Montañuela</t>
  </si>
  <si>
    <t xml:space="preserve">     La Carrillo</t>
  </si>
  <si>
    <t xml:space="preserve">   Calobre</t>
  </si>
  <si>
    <t xml:space="preserve">     La Tetilla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</si>
  <si>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</si>
  <si>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</si>
  <si>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</si>
  <si>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</si>
  <si>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</si>
  <si>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</si>
  <si>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</si>
  <si>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</si>
  <si>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</si>
  <si>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</si>
  <si>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  El Higo</t>
  </si>
  <si>
    <t xml:space="preserve">   Las Palmas</t>
  </si>
  <si>
    <t xml:space="preserve">   Montijo</t>
  </si>
  <si>
    <t xml:space="preserve">     Pilón</t>
  </si>
  <si>
    <t xml:space="preserve">     Costa Hermosa</t>
  </si>
  <si>
    <t xml:space="preserve">   Río de Jesús</t>
  </si>
  <si>
    <t xml:space="preserve">   San Francisco</t>
  </si>
  <si>
    <t xml:space="preserve">     El Alto</t>
  </si>
  <si>
    <t xml:space="preserve">   Santiago</t>
  </si>
  <si>
    <t xml:space="preserve">     La Raya de Santa María</t>
  </si>
  <si>
    <t xml:space="preserve">     Ponuga</t>
  </si>
  <si>
    <t xml:space="preserve">     Edwin Fábrega</t>
  </si>
  <si>
    <t xml:space="preserve">     San Martín de Porres</t>
  </si>
  <si>
    <t xml:space="preserve">     Urracá</t>
  </si>
  <si>
    <t xml:space="preserve">   Soná</t>
  </si>
  <si>
    <t xml:space="preserve">     El Marañón</t>
  </si>
  <si>
    <t xml:space="preserve">     Quebrada de Oro</t>
  </si>
  <si>
    <t xml:space="preserve">   Mariato</t>
  </si>
  <si>
    <t xml:space="preserve">     Quebro</t>
  </si>
  <si>
    <t xml:space="preserve">   Comarca Kuna Yala</t>
  </si>
  <si>
    <t xml:space="preserve">     Ailigandí</t>
  </si>
  <si>
    <t xml:space="preserve">     Tubualá</t>
  </si>
  <si>
    <t xml:space="preserve">   Cémaco</t>
  </si>
  <si>
    <t xml:space="preserve">     Lajas Blancas</t>
  </si>
  <si>
    <t xml:space="preserve">   Sambú</t>
  </si>
  <si>
    <t xml:space="preserve">     Río Sábalo</t>
  </si>
  <si>
    <t xml:space="preserve">   Nole Duima</t>
  </si>
  <si>
    <t xml:space="preserve">     Hato Chamí</t>
  </si>
  <si>
    <t>0.00</t>
  </si>
  <si>
    <t>0.0</t>
  </si>
  <si>
    <t>Superficie (en hectáreas)</t>
  </si>
  <si>
    <t>TOTAL</t>
  </si>
  <si>
    <t xml:space="preserve">     Bocas del Toro (cabecera)</t>
  </si>
  <si>
    <t xml:space="preserve">     Changuinola (cabecera)</t>
  </si>
  <si>
    <t xml:space="preserve">     Almirante (cabecera)</t>
  </si>
  <si>
    <t xml:space="preserve">     Antón (cabecera)</t>
  </si>
  <si>
    <t xml:space="preserve">     Natá (cabecera)</t>
  </si>
  <si>
    <t xml:space="preserve">     Olá (cabecera)</t>
  </si>
  <si>
    <t xml:space="preserve">     Penonomé (cabecera)</t>
  </si>
  <si>
    <t xml:space="preserve">     Miguel de la Borda (cabecera)</t>
  </si>
  <si>
    <t xml:space="preserve">     Alanje (cabecera)</t>
  </si>
  <si>
    <t xml:space="preserve">     Puerto Armuelles (cabecera)</t>
  </si>
  <si>
    <t xml:space="preserve">     David (cabecera)</t>
  </si>
  <si>
    <t xml:space="preserve">     Gualaca (cabecera)</t>
  </si>
  <si>
    <t xml:space="preserve">     Las Lajas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</si>
  <si>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</si>
  <si>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</si>
  <si>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</si>
  <si>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Los Pozos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</si>
  <si>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</si>
  <si>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</si>
  <si>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</si>
  <si>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</si>
  <si>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</si>
  <si>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</si>
  <si>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</si>
  <si>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</si>
  <si>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</si>
  <si>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</si>
  <si>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</si>
  <si>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Arraiján (cabecera)</t>
  </si>
  <si>
    <t xml:space="preserve">     Capira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</si>
  <si>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</si>
  <si>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</si>
  <si>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</si>
  <si>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Río de Jesús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</si>
  <si>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</si>
  <si>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</si>
  <si>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</si>
  <si>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</si>
  <si>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Chepo (cabecera)</t>
  </si>
  <si>
    <t xml:space="preserve">     Comarca Kuna de Madungandí</t>
  </si>
  <si>
    <t xml:space="preserve">Panamá Oeste </t>
  </si>
  <si>
    <t>-</t>
  </si>
  <si>
    <t xml:space="preserve">             Cuando la cantidad es menor a la mitad de unidad o fracción decimal adoptada, para la expresión del dato.</t>
  </si>
  <si>
    <t>Cuadro 35. MELÓN,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</si>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</sst>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9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6" fillId="3" borderId="4" xfId="47" applyFont="1" applyFill="1" applyBorder="1" applyAlignment="1">
      <alignment horizontal="center" vertical="center" wrapText="1"/>
    </xf>
    <xf numFmtId="0" fontId="2" fillId="4" borderId="1" xfId="48" applyFont="1" applyFill="1" applyBorder="1" applyAlignment="1">
      <alignment horizontal="left" vertical="justify"/>
    </xf>
    <xf numFmtId="165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4" fontId="3" fillId="0" borderId="3" xfId="44" applyNumberFormat="1" applyFont="1" applyFill="1" applyBorder="1" applyAlignment="1">
      <alignment horizontal="right" vertical="center" wrapText="1"/>
    </xf>
    <xf numFmtId="164" fontId="3" fillId="4" borderId="3" xfId="44" applyNumberFormat="1" applyFont="1" applyFill="1" applyBorder="1" applyAlignment="1">
      <alignment horizontal="right" vertical="center" wrapText="1"/>
    </xf>
    <xf numFmtId="165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4" fontId="2" fillId="4" borderId="3" xfId="44" applyNumberFormat="1" applyFont="1" applyFill="1" applyBorder="1" applyAlignment="1">
      <alignment horizontal="right" vertical="center" wrapText="1"/>
    </xf>
    <xf numFmtId="165" fontId="2" fillId="4" borderId="6" xfId="44" applyNumberFormat="1" applyFont="1" applyFill="1" applyBorder="1" applyAlignment="1">
      <alignment horizontal="right" vertical="center" wrapText="1"/>
    </xf>
    <xf numFmtId="43" fontId="2" fillId="4" borderId="6" xfId="44" applyNumberFormat="1" applyFont="1" applyFill="1" applyBorder="1" applyAlignment="1">
      <alignment horizontal="right" vertical="center" wrapText="1"/>
    </xf>
    <xf numFmtId="164" fontId="3" fillId="4" borderId="7" xfId="44" applyNumberFormat="1" applyFont="1" applyFill="1" applyBorder="1" applyAlignment="1">
      <alignment horizontal="right" vertical="center" wrapText="1"/>
    </xf>
    <xf numFmtId="0" fontId="3" fillId="4" borderId="1" xfId="26" applyFont="1" applyFill="1" applyBorder="1" applyAlignment="1">
      <alignment horizontal="center" vertical="center"/>
    </xf>
    <xf numFmtId="0" fontId="2" fillId="4" borderId="1" xfId="25" applyFont="1" applyFill="1" applyBorder="1" applyAlignment="1">
      <alignment horizontal="left" vertical="center"/>
    </xf>
    <xf numFmtId="0" fontId="2" fillId="4" borderId="5" xfId="25" applyFont="1" applyFill="1" applyBorder="1" applyAlignment="1">
      <alignment horizontal="left" vertical="center"/>
    </xf>
    <xf numFmtId="0" fontId="5" fillId="2" borderId="8" xfId="49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165" fontId="6" fillId="3" borderId="4" xfId="44" applyNumberFormat="1" applyFont="1" applyFill="1" applyBorder="1" applyAlignment="1">
      <alignment horizontal="center" vertical="center" wrapText="1"/>
    </xf>
    <xf numFmtId="164" fontId="6" fillId="3" borderId="4" xfId="44" applyNumberFormat="1" applyFont="1" applyFill="1" applyBorder="1" applyAlignment="1">
      <alignment horizontal="center" vertical="center"/>
    </xf>
    <xf numFmtId="0" fontId="6" fillId="3" borderId="4" xfId="46" applyFont="1" applyFill="1" applyBorder="1" applyAlignment="1">
      <alignment horizontal="center" vertical="center" wrapText="1"/>
    </xf>
    <xf numFmtId="0" fontId="6" fillId="3" borderId="4" xfId="45" applyFont="1" applyFill="1" applyBorder="1" applyAlignment="1">
      <alignment horizontal="center" vertical="center" wrapText="1"/>
    </xf>
  </cellXfs>
  <cellStyles count="50">
    <cellStyle name="Millares" xfId="44" builtinId="3"/>
    <cellStyle name="Normal" xfId="0" builtinId="0"/>
    <cellStyle name="Normal 2" xfId="49"/>
    <cellStyle name="style1748977517782" xfId="1"/>
    <cellStyle name="style1748977517907" xfId="2"/>
    <cellStyle name="style1748977518001" xfId="3"/>
    <cellStyle name="style1748977518110" xfId="4"/>
    <cellStyle name="style1748977518220" xfId="5"/>
    <cellStyle name="style1748977518298" xfId="6"/>
    <cellStyle name="style1748977518376" xfId="7"/>
    <cellStyle name="style1748977518501" xfId="8"/>
    <cellStyle name="style1748977518595" xfId="9"/>
    <cellStyle name="style1748977518688" xfId="10"/>
    <cellStyle name="style1748977518782" xfId="11"/>
    <cellStyle name="style1748977518876" xfId="12"/>
    <cellStyle name="style1748977518985" xfId="13"/>
    <cellStyle name="style1748977519079" xfId="14"/>
    <cellStyle name="style1748977519173" xfId="15"/>
    <cellStyle name="style1748977519251" xfId="16"/>
    <cellStyle name="style1748977519345" xfId="17"/>
    <cellStyle name="style1748977519438" xfId="18"/>
    <cellStyle name="style1748977519532" xfId="19"/>
    <cellStyle name="style1748977519626" xfId="20"/>
    <cellStyle name="style1748977519720" xfId="21"/>
    <cellStyle name="style1748977519798" xfId="22"/>
    <cellStyle name="style1748977519970" xfId="23"/>
    <cellStyle name="style1748977520048" xfId="24"/>
    <cellStyle name="style1748977520157" xfId="25"/>
    <cellStyle name="style1748977520407" xfId="26"/>
    <cellStyle name="style1748977520485" xfId="27"/>
    <cellStyle name="style1748977520923" xfId="28"/>
    <cellStyle name="style1748977521017" xfId="29"/>
    <cellStyle name="style1748977521095" xfId="30"/>
    <cellStyle name="style1748977521188" xfId="31"/>
    <cellStyle name="style1748977521282" xfId="32"/>
    <cellStyle name="style1748977521376" xfId="33"/>
    <cellStyle name="style1748977521470" xfId="34"/>
    <cellStyle name="style1748977521564" xfId="35"/>
    <cellStyle name="style1748977521642" xfId="36"/>
    <cellStyle name="style1748977521751" xfId="37"/>
    <cellStyle name="style1748977521814" xfId="38"/>
    <cellStyle name="style1748977522517" xfId="39"/>
    <cellStyle name="style1748977522610" xfId="40"/>
    <cellStyle name="style1748977522689" xfId="41"/>
    <cellStyle name="style1748977522767" xfId="42"/>
    <cellStyle name="style1748977522860" xfId="43"/>
    <cellStyle name="style1749130342627" xfId="45"/>
    <cellStyle name="style1749130343659" xfId="47"/>
    <cellStyle name="style1749130343768" xfId="46"/>
    <cellStyle name="style1749130345081" xfId="48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391</xdr:row>
      <xdr:rowOff>57151</xdr:rowOff>
    </xdr:from>
    <xdr:to>
      <xdr:col>0</xdr:col>
      <xdr:colOff>381000</xdr:colOff>
      <xdr:row>393</xdr:row>
      <xdr:rowOff>142876</xdr:rowOff>
    </xdr:to>
    <xdr:sp macro="" textlink="">
      <xdr:nvSpPr>
        <xdr:cNvPr id="2" name="Cerrar llave 1"/>
        <xdr:cNvSpPr/>
      </xdr:nvSpPr>
      <xdr:spPr>
        <a:xfrm>
          <a:off x="297181" y="878014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4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4" t="s">
        <v>385</v>
      </c>
      <c r="B1" s="24"/>
      <c r="C1" s="24"/>
      <c r="D1" s="24"/>
      <c r="E1" s="24"/>
      <c r="F1" s="24"/>
    </row>
    <row r="2" spans="1:6" ht="30" customHeight="1" x14ac:dyDescent="0.25">
      <c r="A2" s="28" t="s">
        <v>0</v>
      </c>
      <c r="B2" s="25" t="s">
        <v>1</v>
      </c>
      <c r="C2" s="26" t="s">
        <v>340</v>
      </c>
      <c r="D2" s="26"/>
      <c r="E2" s="26"/>
      <c r="F2" s="27" t="s">
        <v>387</v>
      </c>
    </row>
    <row r="3" spans="1:6" ht="30" customHeight="1" x14ac:dyDescent="0.25">
      <c r="A3" s="28"/>
      <c r="B3" s="25"/>
      <c r="C3" s="8" t="s">
        <v>2</v>
      </c>
      <c r="D3" s="8" t="s">
        <v>3</v>
      </c>
      <c r="E3" s="8" t="s">
        <v>4</v>
      </c>
      <c r="F3" s="27"/>
    </row>
    <row r="4" spans="1:6" ht="21" customHeight="1" x14ac:dyDescent="0.25">
      <c r="A4" s="20" t="s">
        <v>341</v>
      </c>
      <c r="B4" s="10">
        <f>SUM(B5+B28+B63+B80+B125+B144+B185+B255+B287+B329+B377+B382+B387)</f>
        <v>974</v>
      </c>
      <c r="C4" s="11">
        <f t="shared" ref="C4:F4" si="0">SUM(C5+C28+C63+C80+C125+C144+C185+C255+C287+C329+C377+C382+C387)</f>
        <v>617.00309233200005</v>
      </c>
      <c r="D4" s="11">
        <f t="shared" si="0"/>
        <v>27.806746919040719</v>
      </c>
      <c r="E4" s="11">
        <f t="shared" si="0"/>
        <v>447.6803323091907</v>
      </c>
      <c r="F4" s="12">
        <f t="shared" si="0"/>
        <v>172391.11</v>
      </c>
    </row>
    <row r="5" spans="1:6" ht="21" customHeight="1" x14ac:dyDescent="0.25">
      <c r="A5" s="21" t="s">
        <v>8</v>
      </c>
      <c r="B5" s="10">
        <f>SUM(B6+B10+B20+B23)</f>
        <v>23</v>
      </c>
      <c r="C5" s="11">
        <f t="shared" ref="C5:F5" si="1">SUM(C6+C10+C20+C23)</f>
        <v>1.9815122000000001E-2</v>
      </c>
      <c r="D5" s="11">
        <f t="shared" si="1"/>
        <v>8.7394950000000012E-4</v>
      </c>
      <c r="E5" s="11">
        <f t="shared" si="1"/>
        <v>0</v>
      </c>
      <c r="F5" s="13">
        <f t="shared" si="1"/>
        <v>7.6890000000000009</v>
      </c>
    </row>
    <row r="6" spans="1:6" ht="15" customHeight="1" x14ac:dyDescent="0.25">
      <c r="A6" s="21" t="s">
        <v>18</v>
      </c>
      <c r="B6" s="10">
        <v>3</v>
      </c>
      <c r="C6" s="11">
        <v>1.010084E-2</v>
      </c>
      <c r="D6" s="11">
        <v>0</v>
      </c>
      <c r="E6" s="11">
        <v>0</v>
      </c>
      <c r="F6" s="13">
        <v>0.29700000000000004</v>
      </c>
    </row>
    <row r="7" spans="1:6" ht="15" customHeight="1" x14ac:dyDescent="0.25">
      <c r="A7" s="21" t="s">
        <v>342</v>
      </c>
      <c r="B7" s="14">
        <v>1</v>
      </c>
      <c r="C7" s="15">
        <v>0.01</v>
      </c>
      <c r="D7" s="15">
        <v>0</v>
      </c>
      <c r="E7" s="15">
        <v>0</v>
      </c>
      <c r="F7" s="16">
        <v>9.9000000000000005E-2</v>
      </c>
    </row>
    <row r="8" spans="1:6" ht="15" customHeight="1" x14ac:dyDescent="0.25">
      <c r="A8" s="21" t="s">
        <v>19</v>
      </c>
      <c r="B8" s="14">
        <v>1</v>
      </c>
      <c r="C8" s="15">
        <v>3.3612999999999998E-5</v>
      </c>
      <c r="D8" s="15">
        <v>0</v>
      </c>
      <c r="E8" s="15">
        <v>0</v>
      </c>
      <c r="F8" s="16">
        <v>9.9000000000000005E-2</v>
      </c>
    </row>
    <row r="9" spans="1:6" ht="15" customHeight="1" x14ac:dyDescent="0.25">
      <c r="A9" s="21" t="s">
        <v>20</v>
      </c>
      <c r="B9" s="14">
        <v>1</v>
      </c>
      <c r="C9" s="15">
        <v>6.7226999999999999E-5</v>
      </c>
      <c r="D9" s="15">
        <v>0</v>
      </c>
      <c r="E9" s="15">
        <v>0</v>
      </c>
      <c r="F9" s="16">
        <v>9.9000000000000005E-2</v>
      </c>
    </row>
    <row r="10" spans="1:6" ht="15" customHeight="1" x14ac:dyDescent="0.25">
      <c r="A10" s="21" t="s">
        <v>21</v>
      </c>
      <c r="B10" s="10">
        <v>12</v>
      </c>
      <c r="C10" s="11">
        <v>8.4705860000000022E-3</v>
      </c>
      <c r="D10" s="11">
        <v>8.7394950000000012E-4</v>
      </c>
      <c r="E10" s="11">
        <v>0</v>
      </c>
      <c r="F10" s="13">
        <v>3.9929999999999999</v>
      </c>
    </row>
    <row r="11" spans="1:6" ht="15" customHeight="1" x14ac:dyDescent="0.25">
      <c r="A11" s="21" t="s">
        <v>343</v>
      </c>
      <c r="B11" s="14">
        <v>2</v>
      </c>
      <c r="C11" s="15">
        <v>6.7225999999999996E-5</v>
      </c>
      <c r="D11" s="15">
        <v>0</v>
      </c>
      <c r="E11" s="15">
        <v>0</v>
      </c>
      <c r="F11" s="16">
        <v>0.13200000000000001</v>
      </c>
    </row>
    <row r="12" spans="1:6" ht="15" customHeight="1" x14ac:dyDescent="0.25">
      <c r="A12" s="21" t="s">
        <v>22</v>
      </c>
      <c r="B12" s="14">
        <v>1</v>
      </c>
      <c r="C12" s="15">
        <v>6.7226999999999999E-5</v>
      </c>
      <c r="D12" s="15">
        <v>3.3613499999999999E-5</v>
      </c>
      <c r="E12" s="15">
        <v>0</v>
      </c>
      <c r="F12" s="16">
        <v>9.9000000000000005E-2</v>
      </c>
    </row>
    <row r="13" spans="1:6" ht="15" customHeight="1" x14ac:dyDescent="0.25">
      <c r="A13" s="21" t="s">
        <v>23</v>
      </c>
      <c r="B13" s="14">
        <v>2</v>
      </c>
      <c r="C13" s="15">
        <v>2.0168000000000001E-4</v>
      </c>
      <c r="D13" s="15">
        <v>0</v>
      </c>
      <c r="E13" s="15">
        <v>0</v>
      </c>
      <c r="F13" s="16">
        <v>0.26400000000000001</v>
      </c>
    </row>
    <row r="14" spans="1:6" ht="15" customHeight="1" x14ac:dyDescent="0.25">
      <c r="A14" s="21" t="s">
        <v>24</v>
      </c>
      <c r="B14" s="14">
        <v>1</v>
      </c>
      <c r="C14" s="15">
        <v>3.3613399999999998E-4</v>
      </c>
      <c r="D14" s="15">
        <v>0</v>
      </c>
      <c r="E14" s="15">
        <v>0</v>
      </c>
      <c r="F14" s="16">
        <v>1.32</v>
      </c>
    </row>
    <row r="15" spans="1:6" ht="15" customHeight="1" x14ac:dyDescent="0.25">
      <c r="A15" s="21" t="s">
        <v>25</v>
      </c>
      <c r="B15" s="14">
        <v>1</v>
      </c>
      <c r="C15" s="15">
        <v>6.7226999999999999E-5</v>
      </c>
      <c r="D15" s="15">
        <v>0</v>
      </c>
      <c r="E15" s="15">
        <v>0</v>
      </c>
      <c r="F15" s="16">
        <v>6.6000000000000003E-2</v>
      </c>
    </row>
    <row r="16" spans="1:6" ht="15" customHeight="1" x14ac:dyDescent="0.25">
      <c r="A16" s="21" t="s">
        <v>26</v>
      </c>
      <c r="B16" s="14">
        <v>2</v>
      </c>
      <c r="C16" s="15">
        <v>1.34454E-4</v>
      </c>
      <c r="D16" s="15">
        <v>0</v>
      </c>
      <c r="E16" s="15">
        <v>0</v>
      </c>
      <c r="F16" s="16">
        <v>0.66</v>
      </c>
    </row>
    <row r="17" spans="1:6" ht="15" customHeight="1" x14ac:dyDescent="0.25">
      <c r="A17" s="21" t="s">
        <v>27</v>
      </c>
      <c r="B17" s="14">
        <v>1</v>
      </c>
      <c r="C17" s="15">
        <v>3.3612999999999998E-5</v>
      </c>
      <c r="D17" s="15">
        <v>0</v>
      </c>
      <c r="E17" s="15">
        <v>0</v>
      </c>
      <c r="F17" s="16">
        <v>0.13200000000000001</v>
      </c>
    </row>
    <row r="18" spans="1:6" ht="15" customHeight="1" x14ac:dyDescent="0.25">
      <c r="A18" s="21" t="s">
        <v>28</v>
      </c>
      <c r="B18" s="14">
        <v>1</v>
      </c>
      <c r="C18" s="15">
        <v>8.4033600000000001E-4</v>
      </c>
      <c r="D18" s="15">
        <v>8.4033600000000001E-4</v>
      </c>
      <c r="E18" s="15">
        <v>0</v>
      </c>
      <c r="F18" s="16" t="s">
        <v>383</v>
      </c>
    </row>
    <row r="19" spans="1:6" ht="15" customHeight="1" x14ac:dyDescent="0.25">
      <c r="A19" s="21" t="s">
        <v>29</v>
      </c>
      <c r="B19" s="14">
        <v>1</v>
      </c>
      <c r="C19" s="15">
        <v>6.7226889999999996E-3</v>
      </c>
      <c r="D19" s="15">
        <v>0</v>
      </c>
      <c r="E19" s="15">
        <v>0</v>
      </c>
      <c r="F19" s="16">
        <v>1.32</v>
      </c>
    </row>
    <row r="20" spans="1:6" ht="15" customHeight="1" x14ac:dyDescent="0.25">
      <c r="A20" s="21" t="s">
        <v>30</v>
      </c>
      <c r="B20" s="10">
        <v>3</v>
      </c>
      <c r="C20" s="11">
        <v>4.3697399999999991E-4</v>
      </c>
      <c r="D20" s="11">
        <v>0</v>
      </c>
      <c r="E20" s="11">
        <v>0</v>
      </c>
      <c r="F20" s="13">
        <v>1.0230000000000001</v>
      </c>
    </row>
    <row r="21" spans="1:6" ht="15" customHeight="1" x14ac:dyDescent="0.25">
      <c r="A21" s="21" t="s">
        <v>31</v>
      </c>
      <c r="B21" s="14">
        <v>1</v>
      </c>
      <c r="C21" s="15">
        <v>6.7226999999999999E-5</v>
      </c>
      <c r="D21" s="15">
        <v>0</v>
      </c>
      <c r="E21" s="15">
        <v>0</v>
      </c>
      <c r="F21" s="16">
        <v>9.9000000000000005E-2</v>
      </c>
    </row>
    <row r="22" spans="1:6" ht="15" customHeight="1" x14ac:dyDescent="0.25">
      <c r="A22" s="21" t="s">
        <v>32</v>
      </c>
      <c r="B22" s="14">
        <v>2</v>
      </c>
      <c r="C22" s="15">
        <v>3.6974699999999997E-4</v>
      </c>
      <c r="D22" s="15">
        <v>0</v>
      </c>
      <c r="E22" s="15">
        <v>0</v>
      </c>
      <c r="F22" s="16">
        <v>0.92400000000000004</v>
      </c>
    </row>
    <row r="23" spans="1:6" ht="15" customHeight="1" x14ac:dyDescent="0.25">
      <c r="A23" s="21" t="s">
        <v>33</v>
      </c>
      <c r="B23" s="10">
        <v>5</v>
      </c>
      <c r="C23" s="11">
        <v>8.0672199999999995E-4</v>
      </c>
      <c r="D23" s="11">
        <v>0</v>
      </c>
      <c r="E23" s="11">
        <v>0</v>
      </c>
      <c r="F23" s="13">
        <v>2.3760000000000003</v>
      </c>
    </row>
    <row r="24" spans="1:6" ht="15" customHeight="1" x14ac:dyDescent="0.25">
      <c r="A24" s="21" t="s">
        <v>344</v>
      </c>
      <c r="B24" s="14">
        <v>2</v>
      </c>
      <c r="C24" s="15">
        <v>2.3529399999999999E-4</v>
      </c>
      <c r="D24" s="15">
        <v>0</v>
      </c>
      <c r="E24" s="15">
        <v>0</v>
      </c>
      <c r="F24" s="16">
        <v>1.056</v>
      </c>
    </row>
    <row r="25" spans="1:6" ht="15" customHeight="1" x14ac:dyDescent="0.25">
      <c r="A25" s="21" t="s">
        <v>34</v>
      </c>
      <c r="B25" s="14">
        <v>1</v>
      </c>
      <c r="C25" s="15">
        <v>3.3612999999999998E-5</v>
      </c>
      <c r="D25" s="15">
        <v>0</v>
      </c>
      <c r="E25" s="15">
        <v>0</v>
      </c>
      <c r="F25" s="16">
        <v>0.16500000000000001</v>
      </c>
    </row>
    <row r="26" spans="1:6" ht="15" customHeight="1" x14ac:dyDescent="0.25">
      <c r="A26" s="21" t="s">
        <v>35</v>
      </c>
      <c r="B26" s="14">
        <v>1</v>
      </c>
      <c r="C26" s="15">
        <v>2.01681E-4</v>
      </c>
      <c r="D26" s="15">
        <v>0</v>
      </c>
      <c r="E26" s="15">
        <v>0</v>
      </c>
      <c r="F26" s="16">
        <v>0.16500000000000001</v>
      </c>
    </row>
    <row r="27" spans="1:6" ht="15" customHeight="1" x14ac:dyDescent="0.25">
      <c r="A27" s="21" t="s">
        <v>36</v>
      </c>
      <c r="B27" s="14">
        <v>1</v>
      </c>
      <c r="C27" s="15">
        <v>3.3613399999999998E-4</v>
      </c>
      <c r="D27" s="15">
        <v>0</v>
      </c>
      <c r="E27" s="15">
        <v>0</v>
      </c>
      <c r="F27" s="16">
        <v>0.99</v>
      </c>
    </row>
    <row r="28" spans="1:6" ht="21" customHeight="1" x14ac:dyDescent="0.25">
      <c r="A28" s="21" t="s">
        <v>5</v>
      </c>
      <c r="B28" s="10">
        <f>SUM(B29+B32+B39+B43+B47+B50)</f>
        <v>76</v>
      </c>
      <c r="C28" s="11">
        <f t="shared" ref="C28:F28" si="2">SUM(C29+C32+C39+C43+C47+C50)</f>
        <v>64.731243691999993</v>
      </c>
      <c r="D28" s="11">
        <f t="shared" si="2"/>
        <v>1.5823760503571431</v>
      </c>
      <c r="E28" s="11">
        <f t="shared" si="2"/>
        <v>46.670007499999997</v>
      </c>
      <c r="F28" s="13">
        <f t="shared" si="2"/>
        <v>23991.187000000005</v>
      </c>
    </row>
    <row r="29" spans="1:6" ht="15" customHeight="1" x14ac:dyDescent="0.25">
      <c r="A29" s="21" t="s">
        <v>37</v>
      </c>
      <c r="B29" s="10">
        <v>4</v>
      </c>
      <c r="C29" s="11">
        <v>9.747899999999999E-4</v>
      </c>
      <c r="D29" s="11">
        <v>0</v>
      </c>
      <c r="E29" s="11">
        <v>0</v>
      </c>
      <c r="F29" s="13">
        <v>1.7490000000000001</v>
      </c>
    </row>
    <row r="30" spans="1:6" ht="15" customHeight="1" x14ac:dyDescent="0.25">
      <c r="A30" s="21" t="s">
        <v>38</v>
      </c>
      <c r="B30" s="14">
        <v>1</v>
      </c>
      <c r="C30" s="15">
        <v>6.7226899999999997E-4</v>
      </c>
      <c r="D30" s="15">
        <v>0</v>
      </c>
      <c r="E30" s="15">
        <v>0</v>
      </c>
      <c r="F30" s="16">
        <v>0.82500000000000007</v>
      </c>
    </row>
    <row r="31" spans="1:6" ht="15" customHeight="1" x14ac:dyDescent="0.25">
      <c r="A31" s="21" t="s">
        <v>39</v>
      </c>
      <c r="B31" s="14">
        <v>3</v>
      </c>
      <c r="C31" s="15">
        <v>3.0252100000000004E-4</v>
      </c>
      <c r="D31" s="15">
        <v>0</v>
      </c>
      <c r="E31" s="15">
        <v>0</v>
      </c>
      <c r="F31" s="16">
        <v>0.92399999999999993</v>
      </c>
    </row>
    <row r="32" spans="1:6" ht="15" customHeight="1" x14ac:dyDescent="0.25">
      <c r="A32" s="21" t="s">
        <v>40</v>
      </c>
      <c r="B32" s="10">
        <v>24</v>
      </c>
      <c r="C32" s="11">
        <v>13.260016805999999</v>
      </c>
      <c r="D32" s="11">
        <v>1.1526008402500003</v>
      </c>
      <c r="E32" s="11">
        <v>12.17</v>
      </c>
      <c r="F32" s="13">
        <v>2595.1440000000002</v>
      </c>
    </row>
    <row r="33" spans="1:6" ht="15" customHeight="1" x14ac:dyDescent="0.25">
      <c r="A33" s="21" t="s">
        <v>345</v>
      </c>
      <c r="B33" s="14">
        <v>3</v>
      </c>
      <c r="C33" s="15">
        <v>9.0002689079999989</v>
      </c>
      <c r="D33" s="15">
        <v>0</v>
      </c>
      <c r="E33" s="15">
        <v>8</v>
      </c>
      <c r="F33" s="16">
        <v>1035</v>
      </c>
    </row>
    <row r="34" spans="1:6" ht="15" customHeight="1" x14ac:dyDescent="0.25">
      <c r="A34" s="21" t="s">
        <v>41</v>
      </c>
      <c r="B34" s="14">
        <v>1</v>
      </c>
      <c r="C34" s="15">
        <v>6.7226999999999999E-5</v>
      </c>
      <c r="D34" s="15">
        <v>0</v>
      </c>
      <c r="E34" s="15">
        <v>0</v>
      </c>
      <c r="F34" s="16" t="s">
        <v>383</v>
      </c>
    </row>
    <row r="35" spans="1:6" ht="15" customHeight="1" x14ac:dyDescent="0.25">
      <c r="A35" s="21" t="s">
        <v>42</v>
      </c>
      <c r="B35" s="14">
        <v>1</v>
      </c>
      <c r="C35" s="15">
        <v>1.0084E-4</v>
      </c>
      <c r="D35" s="15">
        <v>0</v>
      </c>
      <c r="E35" s="15">
        <v>0</v>
      </c>
      <c r="F35" s="16">
        <v>0.13200000000000001</v>
      </c>
    </row>
    <row r="36" spans="1:6" ht="15" customHeight="1" x14ac:dyDescent="0.25">
      <c r="A36" s="21" t="s">
        <v>43</v>
      </c>
      <c r="B36" s="14">
        <v>10</v>
      </c>
      <c r="C36" s="15">
        <v>4.1873277299999998</v>
      </c>
      <c r="D36" s="15">
        <v>1.1000000000000001</v>
      </c>
      <c r="E36" s="15">
        <v>4.17</v>
      </c>
      <c r="F36" s="16">
        <v>1358.2169999999996</v>
      </c>
    </row>
    <row r="37" spans="1:6" ht="15" customHeight="1" x14ac:dyDescent="0.25">
      <c r="A37" s="21" t="s">
        <v>44</v>
      </c>
      <c r="B37" s="14">
        <v>5</v>
      </c>
      <c r="C37" s="15">
        <v>7.1546218000000023E-2</v>
      </c>
      <c r="D37" s="15">
        <v>5.2600840250000003E-2</v>
      </c>
      <c r="E37" s="15">
        <v>0</v>
      </c>
      <c r="F37" s="16">
        <v>200.04600000000005</v>
      </c>
    </row>
    <row r="38" spans="1:6" ht="15" customHeight="1" x14ac:dyDescent="0.25">
      <c r="A38" s="21" t="s">
        <v>45</v>
      </c>
      <c r="B38" s="14">
        <v>4</v>
      </c>
      <c r="C38" s="15">
        <v>7.0588300000000003E-4</v>
      </c>
      <c r="D38" s="15">
        <v>0</v>
      </c>
      <c r="E38" s="15">
        <v>0</v>
      </c>
      <c r="F38" s="16">
        <v>1.7490000000000001</v>
      </c>
    </row>
    <row r="39" spans="1:6" ht="15" customHeight="1" x14ac:dyDescent="0.25">
      <c r="A39" s="21" t="s">
        <v>46</v>
      </c>
      <c r="B39" s="10">
        <v>5</v>
      </c>
      <c r="C39" s="11">
        <v>2.0705882000000002E-2</v>
      </c>
      <c r="D39" s="11">
        <v>2.666666666666667E-3</v>
      </c>
      <c r="E39" s="11">
        <v>0</v>
      </c>
      <c r="F39" s="13">
        <v>18.282</v>
      </c>
    </row>
    <row r="40" spans="1:6" ht="15" customHeight="1" x14ac:dyDescent="0.25">
      <c r="A40" s="21" t="s">
        <v>47</v>
      </c>
      <c r="B40" s="14">
        <v>2</v>
      </c>
      <c r="C40" s="15">
        <v>4.0336099999999998E-4</v>
      </c>
      <c r="D40" s="15">
        <v>0</v>
      </c>
      <c r="E40" s="15">
        <v>0</v>
      </c>
      <c r="F40" s="16">
        <v>0.495</v>
      </c>
    </row>
    <row r="41" spans="1:6" ht="15" customHeight="1" x14ac:dyDescent="0.25">
      <c r="A41" s="21" t="s">
        <v>48</v>
      </c>
      <c r="B41" s="14">
        <v>1</v>
      </c>
      <c r="C41" s="15">
        <v>0.02</v>
      </c>
      <c r="D41" s="15">
        <v>2.666666666666667E-3</v>
      </c>
      <c r="E41" s="15">
        <v>0</v>
      </c>
      <c r="F41" s="16">
        <v>17.16</v>
      </c>
    </row>
    <row r="42" spans="1:6" ht="15" customHeight="1" x14ac:dyDescent="0.25">
      <c r="A42" s="21" t="s">
        <v>49</v>
      </c>
      <c r="B42" s="14">
        <v>2</v>
      </c>
      <c r="C42" s="15">
        <v>3.0252099999999999E-4</v>
      </c>
      <c r="D42" s="15">
        <v>0</v>
      </c>
      <c r="E42" s="15">
        <v>0</v>
      </c>
      <c r="F42" s="16">
        <v>0.627</v>
      </c>
    </row>
    <row r="43" spans="1:6" ht="15" customHeight="1" x14ac:dyDescent="0.25">
      <c r="A43" s="21" t="s">
        <v>50</v>
      </c>
      <c r="B43" s="10">
        <v>11</v>
      </c>
      <c r="C43" s="11">
        <v>9.6232605049999993</v>
      </c>
      <c r="D43" s="11">
        <v>0.25691806724999999</v>
      </c>
      <c r="E43" s="11">
        <v>7.4999999999999985E-6</v>
      </c>
      <c r="F43" s="13">
        <v>4420.0230000000001</v>
      </c>
    </row>
    <row r="44" spans="1:6" ht="15" customHeight="1" x14ac:dyDescent="0.25">
      <c r="A44" s="21" t="s">
        <v>346</v>
      </c>
      <c r="B44" s="14">
        <v>5</v>
      </c>
      <c r="C44" s="15">
        <v>2.9915969999999999E-3</v>
      </c>
      <c r="D44" s="15">
        <v>1.6806724999999997E-4</v>
      </c>
      <c r="E44" s="15">
        <v>0</v>
      </c>
      <c r="F44" s="16">
        <v>11.516999999999999</v>
      </c>
    </row>
    <row r="45" spans="1:6" ht="15" customHeight="1" x14ac:dyDescent="0.25">
      <c r="A45" s="21" t="s">
        <v>51</v>
      </c>
      <c r="B45" s="14">
        <v>2</v>
      </c>
      <c r="C45" s="15">
        <v>3.0268908000000001E-2</v>
      </c>
      <c r="D45" s="15">
        <v>6.7499999999999999E-3</v>
      </c>
      <c r="E45" s="15">
        <v>7.4999999999999993E-6</v>
      </c>
      <c r="F45" s="16">
        <v>14.256000000000002</v>
      </c>
    </row>
    <row r="46" spans="1:6" ht="15" customHeight="1" x14ac:dyDescent="0.25">
      <c r="A46" s="21" t="s">
        <v>52</v>
      </c>
      <c r="B46" s="14">
        <v>4</v>
      </c>
      <c r="C46" s="15">
        <v>9.59</v>
      </c>
      <c r="D46" s="15">
        <v>0.25</v>
      </c>
      <c r="E46" s="15">
        <v>0</v>
      </c>
      <c r="F46" s="16">
        <v>4394.25</v>
      </c>
    </row>
    <row r="47" spans="1:6" ht="15" customHeight="1" x14ac:dyDescent="0.25">
      <c r="A47" s="21" t="s">
        <v>53</v>
      </c>
      <c r="B47" s="10">
        <v>3</v>
      </c>
      <c r="C47" s="11">
        <v>6.52</v>
      </c>
      <c r="D47" s="11">
        <v>0</v>
      </c>
      <c r="E47" s="11">
        <v>6</v>
      </c>
      <c r="F47" s="13">
        <v>1733.0000000000002</v>
      </c>
    </row>
    <row r="48" spans="1:6" ht="15" customHeight="1" x14ac:dyDescent="0.25">
      <c r="A48" s="21" t="s">
        <v>347</v>
      </c>
      <c r="B48" s="14">
        <v>2</v>
      </c>
      <c r="C48" s="15">
        <v>6.5</v>
      </c>
      <c r="D48" s="15">
        <v>0</v>
      </c>
      <c r="E48" s="15">
        <v>6</v>
      </c>
      <c r="F48" s="16">
        <v>1700</v>
      </c>
    </row>
    <row r="49" spans="1:6" ht="15" customHeight="1" x14ac:dyDescent="0.25">
      <c r="A49" s="21" t="s">
        <v>54</v>
      </c>
      <c r="B49" s="14">
        <v>1</v>
      </c>
      <c r="C49" s="15">
        <v>0.02</v>
      </c>
      <c r="D49" s="15">
        <v>0</v>
      </c>
      <c r="E49" s="15">
        <v>0</v>
      </c>
      <c r="F49" s="16">
        <v>33</v>
      </c>
    </row>
    <row r="50" spans="1:6" ht="15" customHeight="1" x14ac:dyDescent="0.25">
      <c r="A50" s="21" t="s">
        <v>55</v>
      </c>
      <c r="B50" s="10">
        <v>29</v>
      </c>
      <c r="C50" s="11">
        <v>35.306285709000001</v>
      </c>
      <c r="D50" s="11">
        <v>0.17019047619047623</v>
      </c>
      <c r="E50" s="11">
        <v>28.5</v>
      </c>
      <c r="F50" s="13">
        <v>15222.989000000003</v>
      </c>
    </row>
    <row r="51" spans="1:6" ht="15" customHeight="1" x14ac:dyDescent="0.25">
      <c r="A51" s="21" t="s">
        <v>348</v>
      </c>
      <c r="B51" s="14">
        <v>3</v>
      </c>
      <c r="C51" s="15">
        <v>2.0537815000000001E-2</v>
      </c>
      <c r="D51" s="15">
        <v>1.3333333333333335E-3</v>
      </c>
      <c r="E51" s="15">
        <v>0</v>
      </c>
      <c r="F51" s="16">
        <v>73.795000000000016</v>
      </c>
    </row>
    <row r="52" spans="1:6" ht="15" customHeight="1" x14ac:dyDescent="0.25">
      <c r="A52" s="21" t="s">
        <v>56</v>
      </c>
      <c r="B52" s="14">
        <v>4</v>
      </c>
      <c r="C52" s="15">
        <v>14.920336134000001</v>
      </c>
      <c r="D52" s="15">
        <v>0.16885714285714287</v>
      </c>
      <c r="E52" s="15">
        <v>13.5</v>
      </c>
      <c r="F52" s="16">
        <v>2545.83</v>
      </c>
    </row>
    <row r="53" spans="1:6" ht="15" customHeight="1" x14ac:dyDescent="0.25">
      <c r="A53" s="21" t="s">
        <v>57</v>
      </c>
      <c r="B53" s="14">
        <v>2</v>
      </c>
      <c r="C53" s="15">
        <v>9</v>
      </c>
      <c r="D53" s="15">
        <v>0</v>
      </c>
      <c r="E53" s="15">
        <v>7</v>
      </c>
      <c r="F53" s="16">
        <v>1640</v>
      </c>
    </row>
    <row r="54" spans="1:6" ht="15" customHeight="1" x14ac:dyDescent="0.25">
      <c r="A54" s="21" t="s">
        <v>58</v>
      </c>
      <c r="B54" s="14">
        <v>1</v>
      </c>
      <c r="C54" s="15">
        <v>1.6806699999999999E-4</v>
      </c>
      <c r="D54" s="15">
        <v>0</v>
      </c>
      <c r="E54" s="15">
        <v>0</v>
      </c>
      <c r="F54" s="16" t="s">
        <v>383</v>
      </c>
    </row>
    <row r="55" spans="1:6" ht="15" customHeight="1" x14ac:dyDescent="0.25">
      <c r="A55" s="21" t="s">
        <v>59</v>
      </c>
      <c r="B55" s="14">
        <v>6</v>
      </c>
      <c r="C55" s="15">
        <v>3.3402016790000002</v>
      </c>
      <c r="D55" s="15">
        <v>0</v>
      </c>
      <c r="E55" s="15">
        <v>0</v>
      </c>
      <c r="F55" s="16">
        <v>2940.9900000000002</v>
      </c>
    </row>
    <row r="56" spans="1:6" ht="15" customHeight="1" x14ac:dyDescent="0.25">
      <c r="A56" s="21" t="s">
        <v>60</v>
      </c>
      <c r="B56" s="14">
        <v>1</v>
      </c>
      <c r="C56" s="15">
        <v>3.3612999999999998E-5</v>
      </c>
      <c r="D56" s="15">
        <v>0</v>
      </c>
      <c r="E56" s="15">
        <v>0</v>
      </c>
      <c r="F56" s="16">
        <v>3.3000000000000002E-2</v>
      </c>
    </row>
    <row r="57" spans="1:6" ht="15" customHeight="1" x14ac:dyDescent="0.25">
      <c r="A57" s="21" t="s">
        <v>61</v>
      </c>
      <c r="B57" s="14">
        <v>3</v>
      </c>
      <c r="C57" s="15">
        <v>8.0240336130000003</v>
      </c>
      <c r="D57" s="15">
        <v>0</v>
      </c>
      <c r="E57" s="15">
        <v>8</v>
      </c>
      <c r="F57" s="16">
        <v>8021.7800000000007</v>
      </c>
    </row>
    <row r="58" spans="1:6" ht="15" customHeight="1" x14ac:dyDescent="0.25">
      <c r="A58" s="21" t="s">
        <v>62</v>
      </c>
      <c r="B58" s="14">
        <v>1</v>
      </c>
      <c r="C58" s="15">
        <v>3.3613399999999998E-4</v>
      </c>
      <c r="D58" s="15">
        <v>0</v>
      </c>
      <c r="E58" s="15">
        <v>0</v>
      </c>
      <c r="F58" s="16">
        <v>0.39600000000000002</v>
      </c>
    </row>
    <row r="59" spans="1:6" ht="15" customHeight="1" x14ac:dyDescent="0.25">
      <c r="A59" s="21" t="s">
        <v>63</v>
      </c>
      <c r="B59" s="14">
        <v>4</v>
      </c>
      <c r="C59" s="15">
        <v>2.6890699999999998E-4</v>
      </c>
      <c r="D59" s="15">
        <v>0</v>
      </c>
      <c r="E59" s="15">
        <v>0</v>
      </c>
      <c r="F59" s="16">
        <v>0.13200000000000001</v>
      </c>
    </row>
    <row r="60" spans="1:6" ht="15" customHeight="1" x14ac:dyDescent="0.25">
      <c r="A60" s="21" t="s">
        <v>64</v>
      </c>
      <c r="B60" s="14">
        <v>2</v>
      </c>
      <c r="C60" s="15">
        <v>2.0168000000000001E-4</v>
      </c>
      <c r="D60" s="15">
        <v>0</v>
      </c>
      <c r="E60" s="15">
        <v>0</v>
      </c>
      <c r="F60" s="16" t="s">
        <v>383</v>
      </c>
    </row>
    <row r="61" spans="1:6" ht="15" customHeight="1" x14ac:dyDescent="0.25">
      <c r="A61" s="21" t="s">
        <v>65</v>
      </c>
      <c r="B61" s="14">
        <v>1</v>
      </c>
      <c r="C61" s="15">
        <v>3.3612999999999998E-5</v>
      </c>
      <c r="D61" s="15">
        <v>0</v>
      </c>
      <c r="E61" s="15">
        <v>0</v>
      </c>
      <c r="F61" s="16">
        <v>3.3000000000000002E-2</v>
      </c>
    </row>
    <row r="62" spans="1:6" ht="15" customHeight="1" x14ac:dyDescent="0.25">
      <c r="A62" s="21" t="s">
        <v>66</v>
      </c>
      <c r="B62" s="14">
        <v>1</v>
      </c>
      <c r="C62" s="15">
        <v>1.34454E-4</v>
      </c>
      <c r="D62" s="15">
        <v>0</v>
      </c>
      <c r="E62" s="15">
        <v>0</v>
      </c>
      <c r="F62" s="16" t="s">
        <v>383</v>
      </c>
    </row>
    <row r="63" spans="1:6" ht="21" customHeight="1" x14ac:dyDescent="0.25">
      <c r="A63" s="21" t="s">
        <v>9</v>
      </c>
      <c r="B63" s="10">
        <f>SUM(B64+B73+B75+B77)</f>
        <v>26</v>
      </c>
      <c r="C63" s="11">
        <f t="shared" ref="C63:F63" si="3">SUM(C64+C73+C75+C77)</f>
        <v>300.00961344300003</v>
      </c>
      <c r="D63" s="11">
        <f t="shared" si="3"/>
        <v>1.7478989999999998E-3</v>
      </c>
      <c r="E63" s="11">
        <f t="shared" si="3"/>
        <v>300</v>
      </c>
      <c r="F63" s="13">
        <f t="shared" si="3"/>
        <v>119.899</v>
      </c>
    </row>
    <row r="64" spans="1:6" ht="15" customHeight="1" x14ac:dyDescent="0.25">
      <c r="A64" s="21" t="s">
        <v>67</v>
      </c>
      <c r="B64" s="10">
        <v>22</v>
      </c>
      <c r="C64" s="11">
        <v>8.9411739999999996E-3</v>
      </c>
      <c r="D64" s="11">
        <v>1.7478989999999998E-3</v>
      </c>
      <c r="E64" s="11">
        <v>0</v>
      </c>
      <c r="F64" s="13">
        <v>109.339</v>
      </c>
    </row>
    <row r="65" spans="1:6" ht="15" customHeight="1" x14ac:dyDescent="0.25">
      <c r="A65" s="21" t="s">
        <v>68</v>
      </c>
      <c r="B65" s="14">
        <v>1</v>
      </c>
      <c r="C65" s="15">
        <v>1.6806699999999999E-4</v>
      </c>
      <c r="D65" s="15">
        <v>0</v>
      </c>
      <c r="E65" s="15">
        <v>0</v>
      </c>
      <c r="F65" s="16">
        <v>0.39600000000000002</v>
      </c>
    </row>
    <row r="66" spans="1:6" ht="15" customHeight="1" x14ac:dyDescent="0.25">
      <c r="A66" s="21" t="s">
        <v>69</v>
      </c>
      <c r="B66" s="14">
        <v>1</v>
      </c>
      <c r="C66" s="15">
        <v>1.0084E-4</v>
      </c>
      <c r="D66" s="15">
        <v>0</v>
      </c>
      <c r="E66" s="15">
        <v>0</v>
      </c>
      <c r="F66" s="16">
        <v>0.495</v>
      </c>
    </row>
    <row r="67" spans="1:6" ht="15" customHeight="1" x14ac:dyDescent="0.25">
      <c r="A67" s="21" t="s">
        <v>70</v>
      </c>
      <c r="B67" s="14">
        <v>9</v>
      </c>
      <c r="C67" s="15">
        <v>5.0420150000000004E-3</v>
      </c>
      <c r="D67" s="15">
        <v>0</v>
      </c>
      <c r="E67" s="15">
        <v>0</v>
      </c>
      <c r="F67" s="16">
        <v>104.65300000000001</v>
      </c>
    </row>
    <row r="68" spans="1:6" ht="15" customHeight="1" x14ac:dyDescent="0.25">
      <c r="A68" s="21" t="s">
        <v>71</v>
      </c>
      <c r="B68" s="14">
        <v>1</v>
      </c>
      <c r="C68" s="15">
        <v>1.34454E-4</v>
      </c>
      <c r="D68" s="15">
        <v>0</v>
      </c>
      <c r="E68" s="15">
        <v>0</v>
      </c>
      <c r="F68" s="16">
        <v>6.6000000000000003E-2</v>
      </c>
    </row>
    <row r="69" spans="1:6" ht="15" customHeight="1" x14ac:dyDescent="0.25">
      <c r="A69" s="21" t="s">
        <v>72</v>
      </c>
      <c r="B69" s="14">
        <v>2</v>
      </c>
      <c r="C69" s="15">
        <v>7.3949599999999997E-4</v>
      </c>
      <c r="D69" s="15">
        <v>4.0336139999999995E-4</v>
      </c>
      <c r="E69" s="15">
        <v>0</v>
      </c>
      <c r="F69" s="16">
        <v>0.36299999999999999</v>
      </c>
    </row>
    <row r="70" spans="1:6" ht="15" customHeight="1" x14ac:dyDescent="0.25">
      <c r="A70" s="21" t="s">
        <v>73</v>
      </c>
      <c r="B70" s="14">
        <v>1</v>
      </c>
      <c r="C70" s="15">
        <v>1.6806699999999999E-4</v>
      </c>
      <c r="D70" s="15">
        <v>0</v>
      </c>
      <c r="E70" s="15">
        <v>0</v>
      </c>
      <c r="F70" s="16">
        <v>0.16500000000000001</v>
      </c>
    </row>
    <row r="71" spans="1:6" ht="15" customHeight="1" x14ac:dyDescent="0.25">
      <c r="A71" s="21" t="s">
        <v>74</v>
      </c>
      <c r="B71" s="14">
        <v>3</v>
      </c>
      <c r="C71" s="15">
        <v>6.0504200000000008E-4</v>
      </c>
      <c r="D71" s="15">
        <v>0</v>
      </c>
      <c r="E71" s="15">
        <v>0</v>
      </c>
      <c r="F71" s="16">
        <v>1.9800000000000002</v>
      </c>
    </row>
    <row r="72" spans="1:6" ht="15" customHeight="1" x14ac:dyDescent="0.25">
      <c r="A72" s="21" t="s">
        <v>75</v>
      </c>
      <c r="B72" s="14">
        <v>4</v>
      </c>
      <c r="C72" s="15">
        <v>1.9831929999999998E-3</v>
      </c>
      <c r="D72" s="15">
        <v>1.3445376E-3</v>
      </c>
      <c r="E72" s="15">
        <v>0</v>
      </c>
      <c r="F72" s="16">
        <v>1.2210000000000001</v>
      </c>
    </row>
    <row r="73" spans="1:6" ht="15" customHeight="1" x14ac:dyDescent="0.25">
      <c r="A73" s="21" t="s">
        <v>76</v>
      </c>
      <c r="B73" s="10">
        <v>1</v>
      </c>
      <c r="C73" s="11">
        <v>3.3612999999999998E-5</v>
      </c>
      <c r="D73" s="11">
        <v>0</v>
      </c>
      <c r="E73" s="11">
        <v>0</v>
      </c>
      <c r="F73" s="13">
        <v>3.3000000000000002E-2</v>
      </c>
    </row>
    <row r="74" spans="1:6" ht="15" customHeight="1" x14ac:dyDescent="0.25">
      <c r="A74" s="21" t="s">
        <v>349</v>
      </c>
      <c r="B74" s="14">
        <v>1</v>
      </c>
      <c r="C74" s="15">
        <v>3.3612999999999998E-5</v>
      </c>
      <c r="D74" s="15">
        <v>0</v>
      </c>
      <c r="E74" s="15">
        <v>0</v>
      </c>
      <c r="F74" s="16">
        <v>3.3000000000000002E-2</v>
      </c>
    </row>
    <row r="75" spans="1:6" ht="15" customHeight="1" x14ac:dyDescent="0.25">
      <c r="A75" s="21" t="s">
        <v>77</v>
      </c>
      <c r="B75" s="10">
        <v>1</v>
      </c>
      <c r="C75" s="11">
        <v>5.0420200000000004E-4</v>
      </c>
      <c r="D75" s="11">
        <v>0</v>
      </c>
      <c r="E75" s="11">
        <v>0</v>
      </c>
      <c r="F75" s="13">
        <v>0.29700000000000004</v>
      </c>
    </row>
    <row r="76" spans="1:6" ht="15" customHeight="1" x14ac:dyDescent="0.25">
      <c r="A76" s="21" t="s">
        <v>78</v>
      </c>
      <c r="B76" s="14">
        <v>1</v>
      </c>
      <c r="C76" s="15">
        <v>5.0420200000000004E-4</v>
      </c>
      <c r="D76" s="15">
        <v>0</v>
      </c>
      <c r="E76" s="15">
        <v>0</v>
      </c>
      <c r="F76" s="16">
        <v>0.29700000000000004</v>
      </c>
    </row>
    <row r="77" spans="1:6" ht="15" customHeight="1" x14ac:dyDescent="0.25">
      <c r="A77" s="21" t="s">
        <v>79</v>
      </c>
      <c r="B77" s="10">
        <v>2</v>
      </c>
      <c r="C77" s="11">
        <v>300.00013445400003</v>
      </c>
      <c r="D77" s="11">
        <v>0</v>
      </c>
      <c r="E77" s="11">
        <v>300</v>
      </c>
      <c r="F77" s="13">
        <v>10.23</v>
      </c>
    </row>
    <row r="78" spans="1:6" ht="15" customHeight="1" x14ac:dyDescent="0.25">
      <c r="A78" s="21" t="s">
        <v>80</v>
      </c>
      <c r="B78" s="14">
        <v>1</v>
      </c>
      <c r="C78" s="15">
        <v>1.34454E-4</v>
      </c>
      <c r="D78" s="15">
        <v>0</v>
      </c>
      <c r="E78" s="15">
        <v>0</v>
      </c>
      <c r="F78" s="16">
        <v>0.33</v>
      </c>
    </row>
    <row r="79" spans="1:6" ht="15" customHeight="1" x14ac:dyDescent="0.25">
      <c r="A79" s="21" t="s">
        <v>81</v>
      </c>
      <c r="B79" s="14">
        <v>1</v>
      </c>
      <c r="C79" s="15">
        <v>300</v>
      </c>
      <c r="D79" s="15">
        <v>0</v>
      </c>
      <c r="E79" s="15">
        <v>300</v>
      </c>
      <c r="F79" s="16">
        <v>9.9</v>
      </c>
    </row>
    <row r="80" spans="1:6" ht="21" customHeight="1" x14ac:dyDescent="0.25">
      <c r="A80" s="21" t="s">
        <v>6</v>
      </c>
      <c r="B80" s="10">
        <f>SUM(B81+B86+B91+B93+B95+B98+B105+B108+B111+B114+B116+B120+B123)</f>
        <v>45</v>
      </c>
      <c r="C80" s="11">
        <f t="shared" ref="C80:F80" si="4">SUM(C81+C86+C91+C93+C95+C98+C105+C108+C111+C114+C116+C120+C123)</f>
        <v>14.395899156000004</v>
      </c>
      <c r="D80" s="11">
        <f t="shared" si="4"/>
        <v>3.4526049864285709E-2</v>
      </c>
      <c r="E80" s="11">
        <f t="shared" si="4"/>
        <v>6.800082416666668</v>
      </c>
      <c r="F80" s="13">
        <f t="shared" si="4"/>
        <v>10107.895999999999</v>
      </c>
    </row>
    <row r="81" spans="1:6" ht="15" customHeight="1" x14ac:dyDescent="0.25">
      <c r="A81" s="21" t="s">
        <v>82</v>
      </c>
      <c r="B81" s="10">
        <v>16</v>
      </c>
      <c r="C81" s="11">
        <v>9.82</v>
      </c>
      <c r="D81" s="11">
        <v>0</v>
      </c>
      <c r="E81" s="11">
        <v>4.8000666666666678</v>
      </c>
      <c r="F81" s="13">
        <v>6557</v>
      </c>
    </row>
    <row r="82" spans="1:6" ht="15" customHeight="1" x14ac:dyDescent="0.25">
      <c r="A82" s="21" t="s">
        <v>350</v>
      </c>
      <c r="B82" s="14">
        <v>1</v>
      </c>
      <c r="C82" s="15">
        <v>0.5</v>
      </c>
      <c r="D82" s="15">
        <v>0</v>
      </c>
      <c r="E82" s="15">
        <v>6.666666666666667E-5</v>
      </c>
      <c r="F82" s="16">
        <v>400</v>
      </c>
    </row>
    <row r="83" spans="1:6" ht="15" customHeight="1" x14ac:dyDescent="0.25">
      <c r="A83" s="21" t="s">
        <v>83</v>
      </c>
      <c r="B83" s="14">
        <v>5</v>
      </c>
      <c r="C83" s="15">
        <v>2.34</v>
      </c>
      <c r="D83" s="15">
        <v>0</v>
      </c>
      <c r="E83" s="15">
        <v>1.5</v>
      </c>
      <c r="F83" s="16">
        <v>497</v>
      </c>
    </row>
    <row r="84" spans="1:6" ht="15" customHeight="1" x14ac:dyDescent="0.25">
      <c r="A84" s="21" t="s">
        <v>84</v>
      </c>
      <c r="B84" s="14">
        <v>9</v>
      </c>
      <c r="C84" s="15">
        <v>4.9800000000000004</v>
      </c>
      <c r="D84" s="15">
        <v>0</v>
      </c>
      <c r="E84" s="15">
        <v>1.3</v>
      </c>
      <c r="F84" s="16">
        <v>1660</v>
      </c>
    </row>
    <row r="85" spans="1:6" ht="15" customHeight="1" x14ac:dyDescent="0.25">
      <c r="A85" s="21" t="s">
        <v>85</v>
      </c>
      <c r="B85" s="14">
        <v>1</v>
      </c>
      <c r="C85" s="15">
        <v>2</v>
      </c>
      <c r="D85" s="15">
        <v>0</v>
      </c>
      <c r="E85" s="15">
        <v>2</v>
      </c>
      <c r="F85" s="16">
        <v>4000</v>
      </c>
    </row>
    <row r="86" spans="1:6" ht="15" customHeight="1" x14ac:dyDescent="0.25">
      <c r="A86" s="21" t="s">
        <v>86</v>
      </c>
      <c r="B86" s="10">
        <v>4</v>
      </c>
      <c r="C86" s="11">
        <v>5.5798310000000004E-3</v>
      </c>
      <c r="D86" s="11">
        <v>2.0168065000000001E-3</v>
      </c>
      <c r="E86" s="11">
        <v>0</v>
      </c>
      <c r="F86" s="13">
        <v>12.197000000000001</v>
      </c>
    </row>
    <row r="87" spans="1:6" ht="15" customHeight="1" x14ac:dyDescent="0.25">
      <c r="A87" s="21" t="s">
        <v>351</v>
      </c>
      <c r="B87" s="14">
        <v>1</v>
      </c>
      <c r="C87" s="15">
        <v>1.6806699999999999E-4</v>
      </c>
      <c r="D87" s="15">
        <v>0</v>
      </c>
      <c r="E87" s="15">
        <v>0</v>
      </c>
      <c r="F87" s="16">
        <v>0.16500000000000001</v>
      </c>
    </row>
    <row r="88" spans="1:6" ht="15" customHeight="1" x14ac:dyDescent="0.25">
      <c r="A88" s="21" t="s">
        <v>87</v>
      </c>
      <c r="B88" s="14">
        <v>1</v>
      </c>
      <c r="C88" s="15">
        <v>4.0336130000000001E-3</v>
      </c>
      <c r="D88" s="15">
        <v>2.0168065000000001E-3</v>
      </c>
      <c r="E88" s="15">
        <v>0</v>
      </c>
      <c r="F88" s="16">
        <v>2</v>
      </c>
    </row>
    <row r="89" spans="1:6" ht="15" customHeight="1" x14ac:dyDescent="0.25">
      <c r="A89" s="21" t="s">
        <v>88</v>
      </c>
      <c r="B89" s="14">
        <v>1</v>
      </c>
      <c r="C89" s="15">
        <v>3.3612999999999998E-5</v>
      </c>
      <c r="D89" s="15">
        <v>0</v>
      </c>
      <c r="E89" s="15">
        <v>0</v>
      </c>
      <c r="F89" s="16">
        <v>0.13200000000000001</v>
      </c>
    </row>
    <row r="90" spans="1:6" ht="15" customHeight="1" x14ac:dyDescent="0.25">
      <c r="A90" s="21" t="s">
        <v>89</v>
      </c>
      <c r="B90" s="14">
        <v>1</v>
      </c>
      <c r="C90" s="15">
        <v>1.3445379999999999E-3</v>
      </c>
      <c r="D90" s="15">
        <v>0</v>
      </c>
      <c r="E90" s="15">
        <v>0</v>
      </c>
      <c r="F90" s="16">
        <v>9.9</v>
      </c>
    </row>
    <row r="91" spans="1:6" ht="15" customHeight="1" x14ac:dyDescent="0.25">
      <c r="A91" s="21" t="s">
        <v>90</v>
      </c>
      <c r="B91" s="10">
        <v>1</v>
      </c>
      <c r="C91" s="11">
        <v>3.3612999999999998E-5</v>
      </c>
      <c r="D91" s="11">
        <v>0</v>
      </c>
      <c r="E91" s="11">
        <v>0</v>
      </c>
      <c r="F91" s="13">
        <v>0.13200000000000001</v>
      </c>
    </row>
    <row r="92" spans="1:6" ht="15" customHeight="1" x14ac:dyDescent="0.25">
      <c r="A92" s="21" t="s">
        <v>91</v>
      </c>
      <c r="B92" s="14">
        <v>1</v>
      </c>
      <c r="C92" s="15">
        <v>3.3612999999999998E-5</v>
      </c>
      <c r="D92" s="15">
        <v>0</v>
      </c>
      <c r="E92" s="15">
        <v>0</v>
      </c>
      <c r="F92" s="16">
        <v>0.13200000000000001</v>
      </c>
    </row>
    <row r="93" spans="1:6" ht="15" customHeight="1" x14ac:dyDescent="0.25">
      <c r="A93" s="21" t="s">
        <v>92</v>
      </c>
      <c r="B93" s="10">
        <v>1</v>
      </c>
      <c r="C93" s="11">
        <v>1.6806699999999999E-4</v>
      </c>
      <c r="D93" s="11">
        <v>0</v>
      </c>
      <c r="E93" s="11">
        <v>0</v>
      </c>
      <c r="F93" s="13">
        <v>0.16500000000000001</v>
      </c>
    </row>
    <row r="94" spans="1:6" ht="15" customHeight="1" x14ac:dyDescent="0.25">
      <c r="A94" s="21" t="s">
        <v>93</v>
      </c>
      <c r="B94" s="14">
        <v>1</v>
      </c>
      <c r="C94" s="15">
        <v>1.6806699999999999E-4</v>
      </c>
      <c r="D94" s="15">
        <v>0</v>
      </c>
      <c r="E94" s="15">
        <v>0</v>
      </c>
      <c r="F94" s="16">
        <v>0.16500000000000001</v>
      </c>
    </row>
    <row r="95" spans="1:6" ht="15" customHeight="1" x14ac:dyDescent="0.25">
      <c r="A95" s="21" t="s">
        <v>94</v>
      </c>
      <c r="B95" s="10">
        <v>2</v>
      </c>
      <c r="C95" s="11">
        <v>5.7142799999999991E-4</v>
      </c>
      <c r="D95" s="11">
        <v>2.3529391666666664E-4</v>
      </c>
      <c r="E95" s="11">
        <v>0</v>
      </c>
      <c r="F95" s="13">
        <v>1.089</v>
      </c>
    </row>
    <row r="96" spans="1:6" ht="15" customHeight="1" x14ac:dyDescent="0.25">
      <c r="A96" s="21" t="s">
        <v>95</v>
      </c>
      <c r="B96" s="14">
        <v>1</v>
      </c>
      <c r="C96" s="15">
        <v>1.6806699999999999E-4</v>
      </c>
      <c r="D96" s="15">
        <v>0</v>
      </c>
      <c r="E96" s="15">
        <v>0</v>
      </c>
      <c r="F96" s="16">
        <v>9.9000000000000005E-2</v>
      </c>
    </row>
    <row r="97" spans="1:6" ht="15" customHeight="1" x14ac:dyDescent="0.25">
      <c r="A97" s="21" t="s">
        <v>96</v>
      </c>
      <c r="B97" s="14">
        <v>1</v>
      </c>
      <c r="C97" s="15">
        <v>4.0336099999999998E-4</v>
      </c>
      <c r="D97" s="15">
        <v>2.3529391666666664E-4</v>
      </c>
      <c r="E97" s="15">
        <v>0</v>
      </c>
      <c r="F97" s="16">
        <v>0.99</v>
      </c>
    </row>
    <row r="98" spans="1:6" ht="15" customHeight="1" x14ac:dyDescent="0.25">
      <c r="A98" s="21" t="s">
        <v>97</v>
      </c>
      <c r="B98" s="10">
        <v>6</v>
      </c>
      <c r="C98" s="11">
        <v>4.2747058820000001</v>
      </c>
      <c r="D98" s="11">
        <v>2.9689075399999994E-2</v>
      </c>
      <c r="E98" s="11">
        <v>2</v>
      </c>
      <c r="F98" s="13">
        <v>3112.0299999999997</v>
      </c>
    </row>
    <row r="99" spans="1:6" ht="15" customHeight="1" x14ac:dyDescent="0.25">
      <c r="A99" s="21" t="s">
        <v>352</v>
      </c>
      <c r="B99" s="14">
        <v>1</v>
      </c>
      <c r="C99" s="15">
        <v>1.680672E-3</v>
      </c>
      <c r="D99" s="15">
        <v>1.680672E-3</v>
      </c>
      <c r="E99" s="15">
        <v>0</v>
      </c>
      <c r="F99" s="16" t="s">
        <v>383</v>
      </c>
    </row>
    <row r="100" spans="1:6" ht="15" customHeight="1" x14ac:dyDescent="0.25">
      <c r="A100" s="21" t="s">
        <v>98</v>
      </c>
      <c r="B100" s="14">
        <v>1</v>
      </c>
      <c r="C100" s="15">
        <v>0.27</v>
      </c>
      <c r="D100" s="15">
        <v>2.7E-2</v>
      </c>
      <c r="E100" s="15">
        <v>0</v>
      </c>
      <c r="F100" s="16">
        <v>100</v>
      </c>
    </row>
    <row r="101" spans="1:6" ht="15" customHeight="1" x14ac:dyDescent="0.25">
      <c r="A101" s="21" t="s">
        <v>99</v>
      </c>
      <c r="B101" s="14">
        <v>1</v>
      </c>
      <c r="C101" s="15">
        <v>1.680672E-3</v>
      </c>
      <c r="D101" s="15">
        <v>3.3613440000000001E-4</v>
      </c>
      <c r="E101" s="15">
        <v>0</v>
      </c>
      <c r="F101" s="16">
        <v>0.48</v>
      </c>
    </row>
    <row r="102" spans="1:6" ht="15" customHeight="1" x14ac:dyDescent="0.25">
      <c r="A102" s="21" t="s">
        <v>100</v>
      </c>
      <c r="B102" s="14">
        <v>1</v>
      </c>
      <c r="C102" s="15">
        <v>1.3445379999999999E-3</v>
      </c>
      <c r="D102" s="15">
        <v>6.7226899999999997E-4</v>
      </c>
      <c r="E102" s="15">
        <v>0</v>
      </c>
      <c r="F102" s="16">
        <v>11.55</v>
      </c>
    </row>
    <row r="103" spans="1:6" ht="15" customHeight="1" x14ac:dyDescent="0.25">
      <c r="A103" s="21" t="s">
        <v>101</v>
      </c>
      <c r="B103" s="14">
        <v>1</v>
      </c>
      <c r="C103" s="15">
        <v>2</v>
      </c>
      <c r="D103" s="15">
        <v>0</v>
      </c>
      <c r="E103" s="15">
        <v>0</v>
      </c>
      <c r="F103" s="16">
        <v>1000</v>
      </c>
    </row>
    <row r="104" spans="1:6" ht="15" customHeight="1" x14ac:dyDescent="0.25">
      <c r="A104" s="21" t="s">
        <v>102</v>
      </c>
      <c r="B104" s="14">
        <v>1</v>
      </c>
      <c r="C104" s="15">
        <v>2</v>
      </c>
      <c r="D104" s="15">
        <v>0</v>
      </c>
      <c r="E104" s="15">
        <v>2</v>
      </c>
      <c r="F104" s="16">
        <v>2000</v>
      </c>
    </row>
    <row r="105" spans="1:6" ht="15" customHeight="1" x14ac:dyDescent="0.25">
      <c r="A105" s="21" t="s">
        <v>103</v>
      </c>
      <c r="B105" s="10">
        <v>3</v>
      </c>
      <c r="C105" s="11">
        <v>2.420167E-3</v>
      </c>
      <c r="D105" s="11">
        <v>1.3445377142857144E-3</v>
      </c>
      <c r="E105" s="11">
        <v>0</v>
      </c>
      <c r="F105" s="13">
        <v>0.42900000000000005</v>
      </c>
    </row>
    <row r="106" spans="1:6" ht="15" customHeight="1" x14ac:dyDescent="0.25">
      <c r="A106" s="21" t="s">
        <v>104</v>
      </c>
      <c r="B106" s="14">
        <v>2</v>
      </c>
      <c r="C106" s="15">
        <v>2.3865539999999999E-3</v>
      </c>
      <c r="D106" s="15">
        <v>1.3445377142857144E-3</v>
      </c>
      <c r="E106" s="15">
        <v>0</v>
      </c>
      <c r="F106" s="16">
        <v>9.9000000000000005E-2</v>
      </c>
    </row>
    <row r="107" spans="1:6" ht="15" customHeight="1" x14ac:dyDescent="0.25">
      <c r="A107" s="21" t="s">
        <v>105</v>
      </c>
      <c r="B107" s="14">
        <v>1</v>
      </c>
      <c r="C107" s="15">
        <v>3.3612999999999998E-5</v>
      </c>
      <c r="D107" s="15">
        <v>0</v>
      </c>
      <c r="E107" s="15">
        <v>0</v>
      </c>
      <c r="F107" s="16">
        <v>0.33</v>
      </c>
    </row>
    <row r="108" spans="1:6" ht="15" customHeight="1" x14ac:dyDescent="0.25">
      <c r="A108" s="21" t="s">
        <v>106</v>
      </c>
      <c r="B108" s="10">
        <v>2</v>
      </c>
      <c r="C108" s="11">
        <v>3.0252099999999999E-4</v>
      </c>
      <c r="D108" s="11">
        <v>0</v>
      </c>
      <c r="E108" s="11">
        <v>0</v>
      </c>
      <c r="F108" s="13">
        <v>0.69300000000000006</v>
      </c>
    </row>
    <row r="109" spans="1:6" ht="15" customHeight="1" x14ac:dyDescent="0.25">
      <c r="A109" s="21" t="s">
        <v>353</v>
      </c>
      <c r="B109" s="14">
        <v>1</v>
      </c>
      <c r="C109" s="15">
        <v>2.01681E-4</v>
      </c>
      <c r="D109" s="15">
        <v>0</v>
      </c>
      <c r="E109" s="15">
        <v>0</v>
      </c>
      <c r="F109" s="16">
        <v>0.66</v>
      </c>
    </row>
    <row r="110" spans="1:6" ht="15" customHeight="1" x14ac:dyDescent="0.25">
      <c r="A110" s="21" t="s">
        <v>107</v>
      </c>
      <c r="B110" s="14">
        <v>1</v>
      </c>
      <c r="C110" s="15">
        <v>1.0084E-4</v>
      </c>
      <c r="D110" s="15">
        <v>0</v>
      </c>
      <c r="E110" s="15">
        <v>0</v>
      </c>
      <c r="F110" s="16">
        <v>3.3000000000000002E-2</v>
      </c>
    </row>
    <row r="111" spans="1:6" ht="15" customHeight="1" x14ac:dyDescent="0.25">
      <c r="A111" s="21" t="s">
        <v>108</v>
      </c>
      <c r="B111" s="10">
        <v>2</v>
      </c>
      <c r="C111" s="11">
        <v>2.3529399999999999E-4</v>
      </c>
      <c r="D111" s="11">
        <v>0</v>
      </c>
      <c r="E111" s="11">
        <v>0</v>
      </c>
      <c r="F111" s="13">
        <v>0.36299999999999999</v>
      </c>
    </row>
    <row r="112" spans="1:6" ht="15" customHeight="1" x14ac:dyDescent="0.25">
      <c r="A112" s="21" t="s">
        <v>109</v>
      </c>
      <c r="B112" s="14">
        <v>1</v>
      </c>
      <c r="C112" s="15">
        <v>3.3612999999999998E-5</v>
      </c>
      <c r="D112" s="15">
        <v>0</v>
      </c>
      <c r="E112" s="15">
        <v>0</v>
      </c>
      <c r="F112" s="16">
        <v>9.9000000000000005E-2</v>
      </c>
    </row>
    <row r="113" spans="1:6" ht="15" customHeight="1" x14ac:dyDescent="0.25">
      <c r="A113" s="21" t="s">
        <v>110</v>
      </c>
      <c r="B113" s="14">
        <v>1</v>
      </c>
      <c r="C113" s="15">
        <v>2.01681E-4</v>
      </c>
      <c r="D113" s="15">
        <v>0</v>
      </c>
      <c r="E113" s="15">
        <v>0</v>
      </c>
      <c r="F113" s="16">
        <v>0.26400000000000001</v>
      </c>
    </row>
    <row r="114" spans="1:6" ht="15" customHeight="1" x14ac:dyDescent="0.25">
      <c r="A114" s="21" t="s">
        <v>111</v>
      </c>
      <c r="B114" s="10">
        <v>1</v>
      </c>
      <c r="C114" s="11">
        <v>0.13</v>
      </c>
      <c r="D114" s="11">
        <v>0</v>
      </c>
      <c r="E114" s="11">
        <v>0</v>
      </c>
      <c r="F114" s="13">
        <v>200</v>
      </c>
    </row>
    <row r="115" spans="1:6" ht="15" customHeight="1" x14ac:dyDescent="0.25">
      <c r="A115" s="21" t="s">
        <v>112</v>
      </c>
      <c r="B115" s="14">
        <v>1</v>
      </c>
      <c r="C115" s="15">
        <v>0.13</v>
      </c>
      <c r="D115" s="15">
        <v>0</v>
      </c>
      <c r="E115" s="15">
        <v>0</v>
      </c>
      <c r="F115" s="16">
        <v>200</v>
      </c>
    </row>
    <row r="116" spans="1:6" ht="15" customHeight="1" x14ac:dyDescent="0.25">
      <c r="A116" s="21" t="s">
        <v>113</v>
      </c>
      <c r="B116" s="10">
        <v>3</v>
      </c>
      <c r="C116" s="11">
        <v>7.0605042000000007E-2</v>
      </c>
      <c r="D116" s="11">
        <v>5.0420200000000004E-4</v>
      </c>
      <c r="E116" s="11">
        <v>8.7500000000000009E-6</v>
      </c>
      <c r="F116" s="13">
        <v>165.066</v>
      </c>
    </row>
    <row r="117" spans="1:6" ht="15" customHeight="1" x14ac:dyDescent="0.25">
      <c r="A117" s="21" t="s">
        <v>354</v>
      </c>
      <c r="B117" s="14">
        <v>1</v>
      </c>
      <c r="C117" s="15">
        <v>1.0084E-4</v>
      </c>
      <c r="D117" s="15">
        <v>0</v>
      </c>
      <c r="E117" s="15">
        <v>0</v>
      </c>
      <c r="F117" s="16">
        <v>6.6000000000000003E-2</v>
      </c>
    </row>
    <row r="118" spans="1:6" ht="15" customHeight="1" x14ac:dyDescent="0.25">
      <c r="A118" s="21" t="s">
        <v>114</v>
      </c>
      <c r="B118" s="14">
        <v>1</v>
      </c>
      <c r="C118" s="15">
        <v>7.0000000000000007E-2</v>
      </c>
      <c r="D118" s="15">
        <v>0</v>
      </c>
      <c r="E118" s="15">
        <v>8.7500000000000009E-6</v>
      </c>
      <c r="F118" s="16">
        <v>165</v>
      </c>
    </row>
    <row r="119" spans="1:6" ht="15" customHeight="1" x14ac:dyDescent="0.25">
      <c r="A119" s="21" t="s">
        <v>115</v>
      </c>
      <c r="B119" s="14">
        <v>1</v>
      </c>
      <c r="C119" s="15">
        <v>5.0420200000000004E-4</v>
      </c>
      <c r="D119" s="15">
        <v>5.0420200000000004E-4</v>
      </c>
      <c r="E119" s="15">
        <v>0</v>
      </c>
      <c r="F119" s="16" t="s">
        <v>383</v>
      </c>
    </row>
    <row r="120" spans="1:6" ht="15" customHeight="1" x14ac:dyDescent="0.25">
      <c r="A120" s="21" t="s">
        <v>116</v>
      </c>
      <c r="B120" s="10">
        <v>3</v>
      </c>
      <c r="C120" s="11">
        <v>9.1008403000000002E-2</v>
      </c>
      <c r="D120" s="11">
        <v>7.3613433333333343E-4</v>
      </c>
      <c r="E120" s="11">
        <v>7.0000000000000007E-6</v>
      </c>
      <c r="F120" s="13">
        <v>58.600000000000009</v>
      </c>
    </row>
    <row r="121" spans="1:6" ht="15" customHeight="1" x14ac:dyDescent="0.25">
      <c r="A121" s="21" t="s">
        <v>74</v>
      </c>
      <c r="B121" s="14">
        <v>1</v>
      </c>
      <c r="C121" s="15">
        <v>7.0000000000000007E-2</v>
      </c>
      <c r="D121" s="15">
        <v>0</v>
      </c>
      <c r="E121" s="15">
        <v>7.0000000000000007E-6</v>
      </c>
      <c r="F121" s="16">
        <v>40</v>
      </c>
    </row>
    <row r="122" spans="1:6" ht="15" customHeight="1" x14ac:dyDescent="0.25">
      <c r="A122" s="21" t="s">
        <v>117</v>
      </c>
      <c r="B122" s="14">
        <v>2</v>
      </c>
      <c r="C122" s="15">
        <v>2.1008403000000002E-2</v>
      </c>
      <c r="D122" s="15">
        <v>7.3613433333333332E-4</v>
      </c>
      <c r="E122" s="15">
        <v>0</v>
      </c>
      <c r="F122" s="16">
        <v>18.600000000000001</v>
      </c>
    </row>
    <row r="123" spans="1:6" ht="15" customHeight="1" x14ac:dyDescent="0.25">
      <c r="A123" s="21" t="s">
        <v>118</v>
      </c>
      <c r="B123" s="10">
        <v>1</v>
      </c>
      <c r="C123" s="11">
        <v>2.6890799999999999E-4</v>
      </c>
      <c r="D123" s="11">
        <v>0</v>
      </c>
      <c r="E123" s="11">
        <v>0</v>
      </c>
      <c r="F123" s="13">
        <v>0.13200000000000001</v>
      </c>
    </row>
    <row r="124" spans="1:6" ht="15" customHeight="1" x14ac:dyDescent="0.25">
      <c r="A124" s="21" t="s">
        <v>119</v>
      </c>
      <c r="B124" s="14">
        <v>1</v>
      </c>
      <c r="C124" s="15">
        <v>2.6890799999999999E-4</v>
      </c>
      <c r="D124" s="15">
        <v>0</v>
      </c>
      <c r="E124" s="15">
        <v>0</v>
      </c>
      <c r="F124" s="16">
        <v>0.13200000000000001</v>
      </c>
    </row>
    <row r="125" spans="1:6" ht="21" customHeight="1" x14ac:dyDescent="0.25">
      <c r="A125" s="21" t="s">
        <v>13</v>
      </c>
      <c r="B125" s="10">
        <f>SUM(B126+B132+B136)</f>
        <v>98</v>
      </c>
      <c r="C125" s="11">
        <f t="shared" ref="C125:F125" si="5">SUM(C126+C132+C136)</f>
        <v>9.2795125899999995</v>
      </c>
      <c r="D125" s="11">
        <f t="shared" si="5"/>
        <v>6.4861815125</v>
      </c>
      <c r="E125" s="11">
        <f t="shared" si="5"/>
        <v>6.8000000000000027E-5</v>
      </c>
      <c r="F125" s="13">
        <f t="shared" si="5"/>
        <v>760.72500000000014</v>
      </c>
    </row>
    <row r="126" spans="1:6" ht="15" customHeight="1" x14ac:dyDescent="0.25">
      <c r="A126" s="21" t="s">
        <v>120</v>
      </c>
      <c r="B126" s="10">
        <v>16</v>
      </c>
      <c r="C126" s="11">
        <v>4.4638651000000001E-2</v>
      </c>
      <c r="D126" s="11">
        <v>1.0773109000000001E-2</v>
      </c>
      <c r="E126" s="11">
        <v>0</v>
      </c>
      <c r="F126" s="13">
        <v>23.133000000000003</v>
      </c>
    </row>
    <row r="127" spans="1:6" ht="15" customHeight="1" x14ac:dyDescent="0.25">
      <c r="A127" s="21" t="s">
        <v>355</v>
      </c>
      <c r="B127" s="14">
        <v>2</v>
      </c>
      <c r="C127" s="15">
        <v>1.6134449999999998E-3</v>
      </c>
      <c r="D127" s="15">
        <v>0</v>
      </c>
      <c r="E127" s="15">
        <v>0</v>
      </c>
      <c r="F127" s="16">
        <v>3.96</v>
      </c>
    </row>
    <row r="128" spans="1:6" ht="15" customHeight="1" x14ac:dyDescent="0.25">
      <c r="A128" s="21" t="s">
        <v>121</v>
      </c>
      <c r="B128" s="14">
        <v>1</v>
      </c>
      <c r="C128" s="15">
        <v>0.04</v>
      </c>
      <c r="D128" s="15">
        <v>0.01</v>
      </c>
      <c r="E128" s="15">
        <v>0</v>
      </c>
      <c r="F128" s="16">
        <v>3.3000000000000003</v>
      </c>
    </row>
    <row r="129" spans="1:6" ht="15" customHeight="1" x14ac:dyDescent="0.25">
      <c r="A129" s="21" t="s">
        <v>122</v>
      </c>
      <c r="B129" s="14">
        <v>2</v>
      </c>
      <c r="C129" s="15">
        <v>5.7142799999999991E-4</v>
      </c>
      <c r="D129" s="15">
        <v>0</v>
      </c>
      <c r="E129" s="15">
        <v>0</v>
      </c>
      <c r="F129" s="16">
        <v>13.860000000000001</v>
      </c>
    </row>
    <row r="130" spans="1:6" ht="15" customHeight="1" x14ac:dyDescent="0.25">
      <c r="A130" s="21" t="s">
        <v>123</v>
      </c>
      <c r="B130" s="14">
        <v>1</v>
      </c>
      <c r="C130" s="15">
        <v>1.0084E-4</v>
      </c>
      <c r="D130" s="15">
        <v>1.0084E-4</v>
      </c>
      <c r="E130" s="15">
        <v>0</v>
      </c>
      <c r="F130" s="16" t="s">
        <v>383</v>
      </c>
    </row>
    <row r="131" spans="1:6" ht="15" customHeight="1" x14ac:dyDescent="0.25">
      <c r="A131" s="21" t="s">
        <v>124</v>
      </c>
      <c r="B131" s="14">
        <v>10</v>
      </c>
      <c r="C131" s="15">
        <v>2.3529379999999997E-3</v>
      </c>
      <c r="D131" s="15">
        <v>6.7226899999999986E-4</v>
      </c>
      <c r="E131" s="15">
        <v>0</v>
      </c>
      <c r="F131" s="16">
        <v>2.0129999999999999</v>
      </c>
    </row>
    <row r="132" spans="1:6" ht="15" customHeight="1" x14ac:dyDescent="0.25">
      <c r="A132" s="21" t="s">
        <v>125</v>
      </c>
      <c r="B132" s="10">
        <v>19</v>
      </c>
      <c r="C132" s="11">
        <v>3.9910252080000004</v>
      </c>
      <c r="D132" s="11">
        <v>1.47</v>
      </c>
      <c r="E132" s="11">
        <v>0</v>
      </c>
      <c r="F132" s="13">
        <v>501.43499999999995</v>
      </c>
    </row>
    <row r="133" spans="1:6" ht="15" customHeight="1" x14ac:dyDescent="0.25">
      <c r="A133" s="21" t="s">
        <v>356</v>
      </c>
      <c r="B133" s="14">
        <v>1</v>
      </c>
      <c r="C133" s="15">
        <v>6.7226999999999999E-5</v>
      </c>
      <c r="D133" s="15">
        <v>0</v>
      </c>
      <c r="E133" s="15">
        <v>0</v>
      </c>
      <c r="F133" s="16">
        <v>0.495</v>
      </c>
    </row>
    <row r="134" spans="1:6" ht="15" customHeight="1" x14ac:dyDescent="0.25">
      <c r="A134" s="21" t="s">
        <v>126</v>
      </c>
      <c r="B134" s="14">
        <v>6</v>
      </c>
      <c r="C134" s="15">
        <v>1.0115462180000001</v>
      </c>
      <c r="D134" s="15">
        <v>0</v>
      </c>
      <c r="E134" s="15">
        <v>0</v>
      </c>
      <c r="F134" s="16">
        <v>284.28999999999996</v>
      </c>
    </row>
    <row r="135" spans="1:6" ht="15" customHeight="1" x14ac:dyDescent="0.25">
      <c r="A135" s="21" t="s">
        <v>127</v>
      </c>
      <c r="B135" s="14">
        <v>12</v>
      </c>
      <c r="C135" s="15">
        <v>2.9794117629999999</v>
      </c>
      <c r="D135" s="15">
        <v>1.47</v>
      </c>
      <c r="E135" s="15">
        <v>0</v>
      </c>
      <c r="F135" s="16">
        <v>216.65</v>
      </c>
    </row>
    <row r="136" spans="1:6" ht="15" customHeight="1" x14ac:dyDescent="0.25">
      <c r="A136" s="21" t="s">
        <v>128</v>
      </c>
      <c r="B136" s="10">
        <v>63</v>
      </c>
      <c r="C136" s="11">
        <v>5.2438487309999999</v>
      </c>
      <c r="D136" s="11">
        <v>5.0054084034999997</v>
      </c>
      <c r="E136" s="11">
        <v>6.8000000000000027E-5</v>
      </c>
      <c r="F136" s="13">
        <v>236.15700000000015</v>
      </c>
    </row>
    <row r="137" spans="1:6" ht="15" customHeight="1" x14ac:dyDescent="0.25">
      <c r="A137" s="21" t="s">
        <v>129</v>
      </c>
      <c r="B137" s="14">
        <v>5</v>
      </c>
      <c r="C137" s="15">
        <v>6.7226899999999986E-4</v>
      </c>
      <c r="D137" s="15">
        <v>0</v>
      </c>
      <c r="E137" s="15">
        <v>0</v>
      </c>
      <c r="F137" s="16">
        <v>0.99</v>
      </c>
    </row>
    <row r="138" spans="1:6" ht="15" customHeight="1" x14ac:dyDescent="0.25">
      <c r="A138" s="21" t="s">
        <v>130</v>
      </c>
      <c r="B138" s="14">
        <v>9</v>
      </c>
      <c r="C138" s="15">
        <v>3.2268900000000001E-3</v>
      </c>
      <c r="D138" s="15">
        <v>5.0420174999999995E-4</v>
      </c>
      <c r="E138" s="15">
        <v>0</v>
      </c>
      <c r="F138" s="16">
        <v>3.8609999999999998</v>
      </c>
    </row>
    <row r="139" spans="1:6" ht="15" customHeight="1" x14ac:dyDescent="0.25">
      <c r="A139" s="21" t="s">
        <v>131</v>
      </c>
      <c r="B139" s="14">
        <v>2</v>
      </c>
      <c r="C139" s="15">
        <v>1.0083999999999999E-4</v>
      </c>
      <c r="D139" s="15">
        <v>0</v>
      </c>
      <c r="E139" s="15">
        <v>0</v>
      </c>
      <c r="F139" s="16">
        <v>0.56100000000000005</v>
      </c>
    </row>
    <row r="140" spans="1:6" ht="15" customHeight="1" x14ac:dyDescent="0.25">
      <c r="A140" s="21" t="s">
        <v>132</v>
      </c>
      <c r="B140" s="14">
        <v>1</v>
      </c>
      <c r="C140" s="15">
        <v>3.3613399999999998E-4</v>
      </c>
      <c r="D140" s="15">
        <v>0</v>
      </c>
      <c r="E140" s="15">
        <v>0</v>
      </c>
      <c r="F140" s="16">
        <v>0.33</v>
      </c>
    </row>
    <row r="141" spans="1:6" ht="15" customHeight="1" x14ac:dyDescent="0.25">
      <c r="A141" s="21" t="s">
        <v>133</v>
      </c>
      <c r="B141" s="14">
        <v>30</v>
      </c>
      <c r="C141" s="15">
        <v>0.23410083499999998</v>
      </c>
      <c r="D141" s="15">
        <v>4.9042017499999983E-3</v>
      </c>
      <c r="E141" s="15">
        <v>6.7999999999999999E-5</v>
      </c>
      <c r="F141" s="16">
        <v>204.13999999999996</v>
      </c>
    </row>
    <row r="142" spans="1:6" ht="15" customHeight="1" x14ac:dyDescent="0.25">
      <c r="A142" s="21" t="s">
        <v>134</v>
      </c>
      <c r="B142" s="14">
        <v>10</v>
      </c>
      <c r="C142" s="15">
        <v>5.0029915959999993</v>
      </c>
      <c r="D142" s="15">
        <v>5</v>
      </c>
      <c r="E142" s="15">
        <v>0</v>
      </c>
      <c r="F142" s="16">
        <v>20.664999999999999</v>
      </c>
    </row>
    <row r="143" spans="1:6" ht="15" customHeight="1" x14ac:dyDescent="0.25">
      <c r="A143" s="21" t="s">
        <v>135</v>
      </c>
      <c r="B143" s="14">
        <v>6</v>
      </c>
      <c r="C143" s="15">
        <v>2.420167E-3</v>
      </c>
      <c r="D143" s="15">
        <v>0</v>
      </c>
      <c r="E143" s="15">
        <v>0</v>
      </c>
      <c r="F143" s="16">
        <v>5.61</v>
      </c>
    </row>
    <row r="144" spans="1:6" ht="21" customHeight="1" x14ac:dyDescent="0.25">
      <c r="A144" s="21" t="s">
        <v>7</v>
      </c>
      <c r="B144" s="10">
        <f>SUM(B145+B151+B155+B163+B167+B171+B180)</f>
        <v>169</v>
      </c>
      <c r="C144" s="11">
        <f t="shared" ref="C144:F144" si="6">SUM(C145+C151+C155+C163+C167+C171+C180)</f>
        <v>120.80050420000001</v>
      </c>
      <c r="D144" s="11">
        <f t="shared" si="6"/>
        <v>3.5787910364880959</v>
      </c>
      <c r="E144" s="11">
        <f t="shared" si="6"/>
        <v>39.030392879574038</v>
      </c>
      <c r="F144" s="13">
        <f t="shared" si="6"/>
        <v>83169.787999999986</v>
      </c>
    </row>
    <row r="145" spans="1:6" ht="15" customHeight="1" x14ac:dyDescent="0.25">
      <c r="A145" s="21" t="s">
        <v>136</v>
      </c>
      <c r="B145" s="10">
        <v>22</v>
      </c>
      <c r="C145" s="11">
        <v>11.76</v>
      </c>
      <c r="D145" s="11">
        <v>0.32675000000000004</v>
      </c>
      <c r="E145" s="11">
        <v>6.6100666666666683</v>
      </c>
      <c r="F145" s="13">
        <v>6865.3999999999987</v>
      </c>
    </row>
    <row r="146" spans="1:6" ht="15" customHeight="1" x14ac:dyDescent="0.25">
      <c r="A146" s="21" t="s">
        <v>357</v>
      </c>
      <c r="B146" s="14">
        <v>13</v>
      </c>
      <c r="C146" s="15">
        <v>3.7800000000000002</v>
      </c>
      <c r="D146" s="15">
        <v>0.24875</v>
      </c>
      <c r="E146" s="15">
        <v>1.1100666666666665</v>
      </c>
      <c r="F146" s="16">
        <v>2350.9</v>
      </c>
    </row>
    <row r="147" spans="1:6" ht="15" customHeight="1" x14ac:dyDescent="0.25">
      <c r="A147" s="21" t="s">
        <v>137</v>
      </c>
      <c r="B147" s="14">
        <v>4</v>
      </c>
      <c r="C147" s="15">
        <v>6.5299999999999994</v>
      </c>
      <c r="D147" s="15">
        <v>0</v>
      </c>
      <c r="E147" s="15">
        <v>4.5</v>
      </c>
      <c r="F147" s="16">
        <v>2665</v>
      </c>
    </row>
    <row r="148" spans="1:6" ht="15" customHeight="1" x14ac:dyDescent="0.25">
      <c r="A148" s="21" t="s">
        <v>138</v>
      </c>
      <c r="B148" s="14">
        <v>3</v>
      </c>
      <c r="C148" s="15">
        <v>1.4200000000000002</v>
      </c>
      <c r="D148" s="15">
        <v>6.8000000000000005E-2</v>
      </c>
      <c r="E148" s="15">
        <v>1</v>
      </c>
      <c r="F148" s="16">
        <v>1800</v>
      </c>
    </row>
    <row r="149" spans="1:6" ht="15" customHeight="1" x14ac:dyDescent="0.25">
      <c r="A149" s="21" t="s">
        <v>139</v>
      </c>
      <c r="B149" s="14">
        <v>1</v>
      </c>
      <c r="C149" s="15">
        <v>0.01</v>
      </c>
      <c r="D149" s="15">
        <v>0.01</v>
      </c>
      <c r="E149" s="15">
        <v>0</v>
      </c>
      <c r="F149" s="16" t="s">
        <v>383</v>
      </c>
    </row>
    <row r="150" spans="1:6" ht="15" customHeight="1" x14ac:dyDescent="0.25">
      <c r="A150" s="21" t="s">
        <v>140</v>
      </c>
      <c r="B150" s="14">
        <v>1</v>
      </c>
      <c r="C150" s="15">
        <v>0.02</v>
      </c>
      <c r="D150" s="15">
        <v>0</v>
      </c>
      <c r="E150" s="15">
        <v>0</v>
      </c>
      <c r="F150" s="16">
        <v>49.5</v>
      </c>
    </row>
    <row r="151" spans="1:6" ht="15" customHeight="1" x14ac:dyDescent="0.25">
      <c r="A151" s="21" t="s">
        <v>141</v>
      </c>
      <c r="B151" s="10">
        <v>4</v>
      </c>
      <c r="C151" s="11">
        <v>4.3697499999999998E-4</v>
      </c>
      <c r="D151" s="11">
        <v>0</v>
      </c>
      <c r="E151" s="11">
        <v>0</v>
      </c>
      <c r="F151" s="13">
        <v>1.0230000000000001</v>
      </c>
    </row>
    <row r="152" spans="1:6" ht="15" customHeight="1" x14ac:dyDescent="0.25">
      <c r="A152" s="21" t="s">
        <v>142</v>
      </c>
      <c r="B152" s="14">
        <v>1</v>
      </c>
      <c r="C152" s="15">
        <v>6.7226999999999999E-5</v>
      </c>
      <c r="D152" s="15">
        <v>0</v>
      </c>
      <c r="E152" s="15">
        <v>0</v>
      </c>
      <c r="F152" s="16">
        <v>0.26400000000000001</v>
      </c>
    </row>
    <row r="153" spans="1:6" ht="15" customHeight="1" x14ac:dyDescent="0.25">
      <c r="A153" s="21" t="s">
        <v>143</v>
      </c>
      <c r="B153" s="14">
        <v>1</v>
      </c>
      <c r="C153" s="15">
        <v>6.7226999999999999E-5</v>
      </c>
      <c r="D153" s="15">
        <v>0</v>
      </c>
      <c r="E153" s="15">
        <v>0</v>
      </c>
      <c r="F153" s="16">
        <v>0.33</v>
      </c>
    </row>
    <row r="154" spans="1:6" ht="15" customHeight="1" x14ac:dyDescent="0.25">
      <c r="A154" s="21" t="s">
        <v>144</v>
      </c>
      <c r="B154" s="14">
        <v>2</v>
      </c>
      <c r="C154" s="15">
        <v>3.0252099999999999E-4</v>
      </c>
      <c r="D154" s="15">
        <v>0</v>
      </c>
      <c r="E154" s="15">
        <v>0</v>
      </c>
      <c r="F154" s="16">
        <v>0.42900000000000005</v>
      </c>
    </row>
    <row r="155" spans="1:6" ht="15" customHeight="1" x14ac:dyDescent="0.25">
      <c r="A155" s="21" t="s">
        <v>145</v>
      </c>
      <c r="B155" s="10">
        <v>17</v>
      </c>
      <c r="C155" s="11">
        <v>2.2890755000000002E-2</v>
      </c>
      <c r="D155" s="11">
        <v>1.6E-2</v>
      </c>
      <c r="E155" s="11">
        <v>4.000000000000001E-5</v>
      </c>
      <c r="F155" s="13">
        <v>21.503</v>
      </c>
    </row>
    <row r="156" spans="1:6" ht="15" customHeight="1" x14ac:dyDescent="0.25">
      <c r="A156" s="21" t="s">
        <v>358</v>
      </c>
      <c r="B156" s="14">
        <v>1</v>
      </c>
      <c r="C156" s="15">
        <v>1.34454E-4</v>
      </c>
      <c r="D156" s="15">
        <v>0</v>
      </c>
      <c r="E156" s="15">
        <v>0</v>
      </c>
      <c r="F156" s="16">
        <v>1.6500000000000001</v>
      </c>
    </row>
    <row r="157" spans="1:6" ht="15" customHeight="1" x14ac:dyDescent="0.25">
      <c r="A157" s="21" t="s">
        <v>146</v>
      </c>
      <c r="B157" s="14">
        <v>1</v>
      </c>
      <c r="C157" s="15">
        <v>1.0084E-4</v>
      </c>
      <c r="D157" s="15">
        <v>0</v>
      </c>
      <c r="E157" s="15">
        <v>0</v>
      </c>
      <c r="F157" s="16">
        <v>0.495</v>
      </c>
    </row>
    <row r="158" spans="1:6" ht="15" customHeight="1" x14ac:dyDescent="0.25">
      <c r="A158" s="21" t="s">
        <v>147</v>
      </c>
      <c r="B158" s="14">
        <v>1</v>
      </c>
      <c r="C158" s="15">
        <v>6.7226899999999997E-4</v>
      </c>
      <c r="D158" s="15">
        <v>0</v>
      </c>
      <c r="E158" s="15">
        <v>0</v>
      </c>
      <c r="F158" s="16">
        <v>2</v>
      </c>
    </row>
    <row r="159" spans="1:6" ht="15" customHeight="1" x14ac:dyDescent="0.25">
      <c r="A159" s="21" t="s">
        <v>148</v>
      </c>
      <c r="B159" s="14">
        <v>2</v>
      </c>
      <c r="C159" s="15">
        <v>1.34454E-4</v>
      </c>
      <c r="D159" s="15">
        <v>0</v>
      </c>
      <c r="E159" s="15">
        <v>0</v>
      </c>
      <c r="F159" s="16">
        <v>0.66</v>
      </c>
    </row>
    <row r="160" spans="1:6" ht="15" customHeight="1" x14ac:dyDescent="0.25">
      <c r="A160" s="21" t="s">
        <v>149</v>
      </c>
      <c r="B160" s="14">
        <v>5</v>
      </c>
      <c r="C160" s="15">
        <v>7.3949599999999997E-4</v>
      </c>
      <c r="D160" s="15">
        <v>0</v>
      </c>
      <c r="E160" s="15">
        <v>0</v>
      </c>
      <c r="F160" s="16">
        <v>3.2010000000000001</v>
      </c>
    </row>
    <row r="161" spans="1:6" ht="15" customHeight="1" x14ac:dyDescent="0.25">
      <c r="A161" s="21" t="s">
        <v>150</v>
      </c>
      <c r="B161" s="14">
        <v>4</v>
      </c>
      <c r="C161" s="15">
        <v>2.0873948999999996E-2</v>
      </c>
      <c r="D161" s="15">
        <v>1.6E-2</v>
      </c>
      <c r="E161" s="15">
        <v>3.9999999999999996E-5</v>
      </c>
      <c r="F161" s="16">
        <v>11.880000000000003</v>
      </c>
    </row>
    <row r="162" spans="1:6" ht="15" customHeight="1" x14ac:dyDescent="0.25">
      <c r="A162" s="21" t="s">
        <v>151</v>
      </c>
      <c r="B162" s="14">
        <v>3</v>
      </c>
      <c r="C162" s="15">
        <v>2.3529299999999997E-4</v>
      </c>
      <c r="D162" s="15">
        <v>0</v>
      </c>
      <c r="E162" s="15">
        <v>0</v>
      </c>
      <c r="F162" s="16">
        <v>1.617</v>
      </c>
    </row>
    <row r="163" spans="1:6" ht="15" customHeight="1" x14ac:dyDescent="0.25">
      <c r="A163" s="21" t="s">
        <v>152</v>
      </c>
      <c r="B163" s="10">
        <v>3</v>
      </c>
      <c r="C163" s="11">
        <v>3.0001680669999997</v>
      </c>
      <c r="D163" s="11">
        <v>0.80000000000000016</v>
      </c>
      <c r="E163" s="11">
        <v>3</v>
      </c>
      <c r="F163" s="13">
        <v>1280.165</v>
      </c>
    </row>
    <row r="164" spans="1:6" ht="15" customHeight="1" x14ac:dyDescent="0.25">
      <c r="A164" s="21" t="s">
        <v>153</v>
      </c>
      <c r="B164" s="14">
        <v>1</v>
      </c>
      <c r="C164" s="15">
        <v>2</v>
      </c>
      <c r="D164" s="15">
        <v>0</v>
      </c>
      <c r="E164" s="15">
        <v>2</v>
      </c>
      <c r="F164" s="16">
        <v>800</v>
      </c>
    </row>
    <row r="165" spans="1:6" ht="15" customHeight="1" x14ac:dyDescent="0.25">
      <c r="A165" s="21" t="s">
        <v>154</v>
      </c>
      <c r="B165" s="14">
        <v>1</v>
      </c>
      <c r="C165" s="15">
        <v>1.6806699999999999E-4</v>
      </c>
      <c r="D165" s="15">
        <v>0</v>
      </c>
      <c r="E165" s="15">
        <v>0</v>
      </c>
      <c r="F165" s="16">
        <v>0.16500000000000001</v>
      </c>
    </row>
    <row r="166" spans="1:6" ht="15" customHeight="1" x14ac:dyDescent="0.25">
      <c r="A166" s="21" t="s">
        <v>155</v>
      </c>
      <c r="B166" s="14">
        <v>1</v>
      </c>
      <c r="C166" s="15">
        <v>1</v>
      </c>
      <c r="D166" s="15">
        <v>0.8</v>
      </c>
      <c r="E166" s="15">
        <v>1</v>
      </c>
      <c r="F166" s="16">
        <v>480</v>
      </c>
    </row>
    <row r="167" spans="1:6" ht="15" customHeight="1" x14ac:dyDescent="0.25">
      <c r="A167" s="21" t="s">
        <v>156</v>
      </c>
      <c r="B167" s="10">
        <v>32</v>
      </c>
      <c r="C167" s="11">
        <v>27.620369748000002</v>
      </c>
      <c r="D167" s="11">
        <v>1.6767500000000004</v>
      </c>
      <c r="E167" s="11">
        <v>7.1700815161290326</v>
      </c>
      <c r="F167" s="13">
        <v>14115.106999999996</v>
      </c>
    </row>
    <row r="168" spans="1:6" ht="15" customHeight="1" x14ac:dyDescent="0.25">
      <c r="A168" s="21" t="s">
        <v>359</v>
      </c>
      <c r="B168" s="14">
        <v>25</v>
      </c>
      <c r="C168" s="15">
        <v>24.030302521000003</v>
      </c>
      <c r="D168" s="15">
        <v>1.4267499999999997</v>
      </c>
      <c r="E168" s="15">
        <v>4.6700645161290328</v>
      </c>
      <c r="F168" s="16">
        <v>13057.376</v>
      </c>
    </row>
    <row r="169" spans="1:6" ht="15" customHeight="1" x14ac:dyDescent="0.25">
      <c r="A169" s="21" t="s">
        <v>157</v>
      </c>
      <c r="B169" s="14">
        <v>4</v>
      </c>
      <c r="C169" s="15">
        <v>1.340067227</v>
      </c>
      <c r="D169" s="15">
        <v>0</v>
      </c>
      <c r="E169" s="15">
        <v>0.50001699999999993</v>
      </c>
      <c r="F169" s="16">
        <v>107.73099999999999</v>
      </c>
    </row>
    <row r="170" spans="1:6" ht="15" customHeight="1" x14ac:dyDescent="0.25">
      <c r="A170" s="21" t="s">
        <v>158</v>
      </c>
      <c r="B170" s="14">
        <v>3</v>
      </c>
      <c r="C170" s="15">
        <v>2.25</v>
      </c>
      <c r="D170" s="15">
        <v>0.25</v>
      </c>
      <c r="E170" s="15">
        <v>2</v>
      </c>
      <c r="F170" s="16">
        <v>950</v>
      </c>
    </row>
    <row r="171" spans="1:6" ht="15" customHeight="1" x14ac:dyDescent="0.25">
      <c r="A171" s="21" t="s">
        <v>159</v>
      </c>
      <c r="B171" s="10">
        <v>56</v>
      </c>
      <c r="C171" s="11">
        <v>54.495680672000006</v>
      </c>
      <c r="D171" s="11">
        <v>0.13686666666666666</v>
      </c>
      <c r="E171" s="11">
        <v>15.060156083333338</v>
      </c>
      <c r="F171" s="13">
        <v>52221.108999999989</v>
      </c>
    </row>
    <row r="172" spans="1:6" ht="15" customHeight="1" x14ac:dyDescent="0.25">
      <c r="A172" s="21" t="s">
        <v>360</v>
      </c>
      <c r="B172" s="14">
        <v>1</v>
      </c>
      <c r="C172" s="15">
        <v>2.01681E-4</v>
      </c>
      <c r="D172" s="15">
        <v>0</v>
      </c>
      <c r="E172" s="15">
        <v>0</v>
      </c>
      <c r="F172" s="16">
        <v>0.33</v>
      </c>
    </row>
    <row r="173" spans="1:6" ht="15" customHeight="1" x14ac:dyDescent="0.25">
      <c r="A173" s="21" t="s">
        <v>160</v>
      </c>
      <c r="B173" s="14">
        <v>19</v>
      </c>
      <c r="C173" s="15">
        <v>18.260369747000002</v>
      </c>
      <c r="D173" s="15">
        <v>0</v>
      </c>
      <c r="E173" s="15">
        <v>7.7501560833333345</v>
      </c>
      <c r="F173" s="16">
        <v>12065.150000000001</v>
      </c>
    </row>
    <row r="174" spans="1:6" ht="15" customHeight="1" x14ac:dyDescent="0.25">
      <c r="A174" s="21" t="s">
        <v>161</v>
      </c>
      <c r="B174" s="14">
        <v>6</v>
      </c>
      <c r="C174" s="15">
        <v>2.5033613450000001</v>
      </c>
      <c r="D174" s="15">
        <v>2.7166666666666669E-2</v>
      </c>
      <c r="E174" s="15">
        <v>0.25</v>
      </c>
      <c r="F174" s="16">
        <v>2835</v>
      </c>
    </row>
    <row r="175" spans="1:6" ht="15" customHeight="1" x14ac:dyDescent="0.25">
      <c r="A175" s="21" t="s">
        <v>162</v>
      </c>
      <c r="B175" s="14">
        <v>16</v>
      </c>
      <c r="C175" s="15">
        <v>16.11</v>
      </c>
      <c r="D175" s="15">
        <v>6.7000000000000004E-2</v>
      </c>
      <c r="E175" s="15">
        <v>4.5600000000000005</v>
      </c>
      <c r="F175" s="16">
        <v>31736.299999999996</v>
      </c>
    </row>
    <row r="176" spans="1:6" ht="15" customHeight="1" x14ac:dyDescent="0.25">
      <c r="A176" s="21" t="s">
        <v>163</v>
      </c>
      <c r="B176" s="14">
        <v>5</v>
      </c>
      <c r="C176" s="15">
        <v>6.7700000000000005</v>
      </c>
      <c r="D176" s="15">
        <v>0</v>
      </c>
      <c r="E176" s="15">
        <v>2.5</v>
      </c>
      <c r="F176" s="16">
        <v>3300</v>
      </c>
    </row>
    <row r="177" spans="1:6" ht="15" customHeight="1" x14ac:dyDescent="0.25">
      <c r="A177" s="21" t="s">
        <v>164</v>
      </c>
      <c r="B177" s="14">
        <v>3</v>
      </c>
      <c r="C177" s="15">
        <v>10.5</v>
      </c>
      <c r="D177" s="15">
        <v>0</v>
      </c>
      <c r="E177" s="15">
        <v>0</v>
      </c>
      <c r="F177" s="16">
        <v>1786</v>
      </c>
    </row>
    <row r="178" spans="1:6" ht="15" customHeight="1" x14ac:dyDescent="0.25">
      <c r="A178" s="21" t="s">
        <v>165</v>
      </c>
      <c r="B178" s="14">
        <v>2</v>
      </c>
      <c r="C178" s="15">
        <v>1.647059E-3</v>
      </c>
      <c r="D178" s="15">
        <v>0</v>
      </c>
      <c r="E178" s="15">
        <v>0</v>
      </c>
      <c r="F178" s="16">
        <v>1.3959999999999999</v>
      </c>
    </row>
    <row r="179" spans="1:6" ht="15" customHeight="1" x14ac:dyDescent="0.25">
      <c r="A179" s="21" t="s">
        <v>166</v>
      </c>
      <c r="B179" s="14">
        <v>4</v>
      </c>
      <c r="C179" s="15">
        <v>0.35010084000000008</v>
      </c>
      <c r="D179" s="15">
        <v>4.2700000000000002E-2</v>
      </c>
      <c r="E179" s="15">
        <v>0</v>
      </c>
      <c r="F179" s="16">
        <v>496.93299999999999</v>
      </c>
    </row>
    <row r="180" spans="1:6" ht="15" customHeight="1" x14ac:dyDescent="0.25">
      <c r="A180" s="21" t="s">
        <v>167</v>
      </c>
      <c r="B180" s="10">
        <v>35</v>
      </c>
      <c r="C180" s="11">
        <v>23.900957983000001</v>
      </c>
      <c r="D180" s="11">
        <v>0.62242436982142857</v>
      </c>
      <c r="E180" s="11">
        <v>7.1900486134449997</v>
      </c>
      <c r="F180" s="13">
        <v>8665.4809999999998</v>
      </c>
    </row>
    <row r="181" spans="1:6" ht="15" customHeight="1" x14ac:dyDescent="0.25">
      <c r="A181" s="21" t="s">
        <v>361</v>
      </c>
      <c r="B181" s="14">
        <v>5</v>
      </c>
      <c r="C181" s="15">
        <v>4.0672269999999996E-3</v>
      </c>
      <c r="D181" s="15">
        <v>6.7226900000000008E-4</v>
      </c>
      <c r="E181" s="15">
        <v>0</v>
      </c>
      <c r="F181" s="16">
        <v>4.9830000000000005</v>
      </c>
    </row>
    <row r="182" spans="1:6" ht="15" customHeight="1" x14ac:dyDescent="0.25">
      <c r="A182" s="21" t="s">
        <v>168</v>
      </c>
      <c r="B182" s="14">
        <v>28</v>
      </c>
      <c r="C182" s="15">
        <v>20.896722689000001</v>
      </c>
      <c r="D182" s="15">
        <v>0.62175210082142862</v>
      </c>
      <c r="E182" s="15">
        <v>4.1900486134449997</v>
      </c>
      <c r="F182" s="16">
        <v>7860.3000000000011</v>
      </c>
    </row>
    <row r="183" spans="1:6" ht="15" customHeight="1" x14ac:dyDescent="0.25">
      <c r="A183" s="21" t="s">
        <v>169</v>
      </c>
      <c r="B183" s="14">
        <v>1</v>
      </c>
      <c r="C183" s="15">
        <v>3</v>
      </c>
      <c r="D183" s="15">
        <v>0</v>
      </c>
      <c r="E183" s="15">
        <v>3</v>
      </c>
      <c r="F183" s="16">
        <v>800</v>
      </c>
    </row>
    <row r="184" spans="1:6" ht="15" customHeight="1" x14ac:dyDescent="0.25">
      <c r="A184" s="21" t="s">
        <v>170</v>
      </c>
      <c r="B184" s="14">
        <v>1</v>
      </c>
      <c r="C184" s="15">
        <v>1.6806699999999999E-4</v>
      </c>
      <c r="D184" s="15">
        <v>0</v>
      </c>
      <c r="E184" s="15">
        <v>0</v>
      </c>
      <c r="F184" s="16">
        <v>0.19800000000000001</v>
      </c>
    </row>
    <row r="185" spans="1:6" ht="21" customHeight="1" x14ac:dyDescent="0.25">
      <c r="A185" s="21" t="s">
        <v>10</v>
      </c>
      <c r="B185" s="10">
        <f>SUM(B186+B196+B212+B228+B239+B243+B248)</f>
        <v>207</v>
      </c>
      <c r="C185" s="11">
        <f t="shared" ref="C185:F185" si="7">SUM(C186+C196+C212+C228+C239+C243+C248)</f>
        <v>87.780033590000002</v>
      </c>
      <c r="D185" s="11">
        <f t="shared" si="7"/>
        <v>13.329928291776195</v>
      </c>
      <c r="E185" s="11">
        <f t="shared" si="7"/>
        <v>45.400033613450006</v>
      </c>
      <c r="F185" s="13">
        <f t="shared" si="7"/>
        <v>48298.081999999995</v>
      </c>
    </row>
    <row r="186" spans="1:6" ht="15" customHeight="1" x14ac:dyDescent="0.25">
      <c r="A186" s="21" t="s">
        <v>171</v>
      </c>
      <c r="B186" s="10">
        <v>26</v>
      </c>
      <c r="C186" s="11">
        <v>2.8954621830000002</v>
      </c>
      <c r="D186" s="11">
        <v>1.6689076000000004E-2</v>
      </c>
      <c r="E186" s="11">
        <v>0.77000000000000013</v>
      </c>
      <c r="F186" s="13">
        <v>2261.6149999999998</v>
      </c>
    </row>
    <row r="187" spans="1:6" ht="15" customHeight="1" x14ac:dyDescent="0.25">
      <c r="A187" s="21" t="s">
        <v>362</v>
      </c>
      <c r="B187" s="14">
        <v>4</v>
      </c>
      <c r="C187" s="15">
        <v>0.50178151199999999</v>
      </c>
      <c r="D187" s="15">
        <v>1.3445379999999999E-3</v>
      </c>
      <c r="E187" s="15">
        <v>0.5</v>
      </c>
      <c r="F187" s="16">
        <v>61.38600000000001</v>
      </c>
    </row>
    <row r="188" spans="1:6" ht="15" customHeight="1" x14ac:dyDescent="0.25">
      <c r="A188" s="21" t="s">
        <v>172</v>
      </c>
      <c r="B188" s="14">
        <v>6</v>
      </c>
      <c r="C188" s="15">
        <v>0.34194957999999998</v>
      </c>
      <c r="D188" s="15">
        <v>1.4000000000000002E-2</v>
      </c>
      <c r="E188" s="15">
        <v>0.27</v>
      </c>
      <c r="F188" s="16">
        <v>93.168000000000006</v>
      </c>
    </row>
    <row r="189" spans="1:6" ht="15" customHeight="1" x14ac:dyDescent="0.25">
      <c r="A189" s="21" t="s">
        <v>173</v>
      </c>
      <c r="B189" s="14">
        <v>2</v>
      </c>
      <c r="C189" s="15">
        <v>5.0420099999999991E-4</v>
      </c>
      <c r="D189" s="15">
        <v>0</v>
      </c>
      <c r="E189" s="15">
        <v>0</v>
      </c>
      <c r="F189" s="16">
        <v>0.66</v>
      </c>
    </row>
    <row r="190" spans="1:6" ht="15" customHeight="1" x14ac:dyDescent="0.25">
      <c r="A190" s="21" t="s">
        <v>174</v>
      </c>
      <c r="B190" s="14">
        <v>1</v>
      </c>
      <c r="C190" s="15">
        <v>2.01681E-4</v>
      </c>
      <c r="D190" s="15">
        <v>0</v>
      </c>
      <c r="E190" s="15">
        <v>0</v>
      </c>
      <c r="F190" s="16">
        <v>0.99</v>
      </c>
    </row>
    <row r="191" spans="1:6" ht="15" customHeight="1" x14ac:dyDescent="0.25">
      <c r="A191" s="21" t="s">
        <v>175</v>
      </c>
      <c r="B191" s="14">
        <v>4</v>
      </c>
      <c r="C191" s="15">
        <v>0.24013445300000003</v>
      </c>
      <c r="D191" s="15">
        <v>0</v>
      </c>
      <c r="E191" s="15">
        <v>0</v>
      </c>
      <c r="F191" s="16">
        <v>580.33000000000004</v>
      </c>
    </row>
    <row r="192" spans="1:6" ht="15" customHeight="1" x14ac:dyDescent="0.25">
      <c r="A192" s="21" t="s">
        <v>176</v>
      </c>
      <c r="B192" s="14">
        <v>5</v>
      </c>
      <c r="C192" s="15">
        <v>1.5074285710000002</v>
      </c>
      <c r="D192" s="15">
        <v>0</v>
      </c>
      <c r="E192" s="15">
        <v>0</v>
      </c>
      <c r="F192" s="16">
        <v>1503.5309999999999</v>
      </c>
    </row>
    <row r="193" spans="1:6" ht="15" customHeight="1" x14ac:dyDescent="0.25">
      <c r="A193" s="21" t="s">
        <v>177</v>
      </c>
      <c r="B193" s="14">
        <v>2</v>
      </c>
      <c r="C193" s="15">
        <v>2.7899159999999999E-3</v>
      </c>
      <c r="D193" s="15">
        <v>1.3445379999999999E-3</v>
      </c>
      <c r="E193" s="15">
        <v>0</v>
      </c>
      <c r="F193" s="16">
        <v>10.56</v>
      </c>
    </row>
    <row r="194" spans="1:6" ht="15" customHeight="1" x14ac:dyDescent="0.25">
      <c r="A194" s="21" t="s">
        <v>178</v>
      </c>
      <c r="B194" s="14">
        <v>1</v>
      </c>
      <c r="C194" s="15">
        <v>6.7226899999999997E-4</v>
      </c>
      <c r="D194" s="15">
        <v>0</v>
      </c>
      <c r="E194" s="15">
        <v>0</v>
      </c>
      <c r="F194" s="16">
        <v>10</v>
      </c>
    </row>
    <row r="195" spans="1:6" ht="15" customHeight="1" x14ac:dyDescent="0.25">
      <c r="A195" s="21" t="s">
        <v>179</v>
      </c>
      <c r="B195" s="14">
        <v>1</v>
      </c>
      <c r="C195" s="15">
        <v>0.3</v>
      </c>
      <c r="D195" s="15">
        <v>0</v>
      </c>
      <c r="E195" s="15">
        <v>0</v>
      </c>
      <c r="F195" s="16">
        <v>0.99</v>
      </c>
    </row>
    <row r="196" spans="1:6" ht="15" customHeight="1" x14ac:dyDescent="0.25">
      <c r="A196" s="21" t="s">
        <v>180</v>
      </c>
      <c r="B196" s="10">
        <v>27</v>
      </c>
      <c r="C196" s="11">
        <v>5.6050414000000007E-2</v>
      </c>
      <c r="D196" s="11">
        <v>5.9999999999999993E-3</v>
      </c>
      <c r="E196" s="11">
        <v>0</v>
      </c>
      <c r="F196" s="13">
        <v>54.981000000000009</v>
      </c>
    </row>
    <row r="197" spans="1:6" ht="15" customHeight="1" x14ac:dyDescent="0.25">
      <c r="A197" s="21" t="s">
        <v>363</v>
      </c>
      <c r="B197" s="14">
        <v>2</v>
      </c>
      <c r="C197" s="15">
        <v>1.3445300000000001E-4</v>
      </c>
      <c r="D197" s="15">
        <v>0</v>
      </c>
      <c r="E197" s="15">
        <v>0</v>
      </c>
      <c r="F197" s="16">
        <v>0.69300000000000006</v>
      </c>
    </row>
    <row r="198" spans="1:6" ht="15" customHeight="1" x14ac:dyDescent="0.25">
      <c r="A198" s="21" t="s">
        <v>181</v>
      </c>
      <c r="B198" s="14">
        <v>2</v>
      </c>
      <c r="C198" s="15">
        <v>1.6806699999999999E-4</v>
      </c>
      <c r="D198" s="15">
        <v>0</v>
      </c>
      <c r="E198" s="15">
        <v>0</v>
      </c>
      <c r="F198" s="16">
        <v>1.8150000000000002</v>
      </c>
    </row>
    <row r="199" spans="1:6" ht="15" customHeight="1" x14ac:dyDescent="0.25">
      <c r="A199" s="21" t="s">
        <v>182</v>
      </c>
      <c r="B199" s="14">
        <v>2</v>
      </c>
      <c r="C199" s="15">
        <v>3.0336134000000001E-2</v>
      </c>
      <c r="D199" s="15">
        <v>6.0000000000000001E-3</v>
      </c>
      <c r="E199" s="15">
        <v>0</v>
      </c>
      <c r="F199" s="16">
        <v>30.164999999999999</v>
      </c>
    </row>
    <row r="200" spans="1:6" ht="15" customHeight="1" x14ac:dyDescent="0.25">
      <c r="A200" s="21" t="s">
        <v>183</v>
      </c>
      <c r="B200" s="14">
        <v>1</v>
      </c>
      <c r="C200" s="15">
        <v>6.7226999999999999E-5</v>
      </c>
      <c r="D200" s="15">
        <v>0</v>
      </c>
      <c r="E200" s="15">
        <v>0</v>
      </c>
      <c r="F200" s="16">
        <v>0.33</v>
      </c>
    </row>
    <row r="201" spans="1:6" ht="15" customHeight="1" x14ac:dyDescent="0.25">
      <c r="A201" s="21" t="s">
        <v>184</v>
      </c>
      <c r="B201" s="14">
        <v>2</v>
      </c>
      <c r="C201" s="15">
        <v>1.3445299999999998E-4</v>
      </c>
      <c r="D201" s="15">
        <v>0</v>
      </c>
      <c r="E201" s="15">
        <v>0</v>
      </c>
      <c r="F201" s="16">
        <v>0.59400000000000008</v>
      </c>
    </row>
    <row r="202" spans="1:6" ht="15" customHeight="1" x14ac:dyDescent="0.25">
      <c r="A202" s="21" t="s">
        <v>185</v>
      </c>
      <c r="B202" s="14">
        <v>1</v>
      </c>
      <c r="C202" s="15">
        <v>2.0168069999999998E-3</v>
      </c>
      <c r="D202" s="15">
        <v>0</v>
      </c>
      <c r="E202" s="15">
        <v>0</v>
      </c>
      <c r="F202" s="16">
        <v>3.3000000000000003</v>
      </c>
    </row>
    <row r="203" spans="1:6" ht="15" customHeight="1" x14ac:dyDescent="0.25">
      <c r="A203" s="21" t="s">
        <v>163</v>
      </c>
      <c r="B203" s="14">
        <v>1</v>
      </c>
      <c r="C203" s="15">
        <v>1.6806699999999999E-4</v>
      </c>
      <c r="D203" s="15">
        <v>0</v>
      </c>
      <c r="E203" s="15">
        <v>0</v>
      </c>
      <c r="F203" s="16">
        <v>0.66</v>
      </c>
    </row>
    <row r="204" spans="1:6" ht="15" customHeight="1" x14ac:dyDescent="0.25">
      <c r="A204" s="21" t="s">
        <v>186</v>
      </c>
      <c r="B204" s="14">
        <v>2</v>
      </c>
      <c r="C204" s="15">
        <v>3.6974699999999997E-4</v>
      </c>
      <c r="D204" s="15">
        <v>0</v>
      </c>
      <c r="E204" s="15">
        <v>0</v>
      </c>
      <c r="F204" s="16">
        <v>6.6990000000000007</v>
      </c>
    </row>
    <row r="205" spans="1:6" ht="15" customHeight="1" x14ac:dyDescent="0.25">
      <c r="A205" s="21" t="s">
        <v>187</v>
      </c>
      <c r="B205" s="14">
        <v>1</v>
      </c>
      <c r="C205" s="15">
        <v>3.3612999999999998E-5</v>
      </c>
      <c r="D205" s="15">
        <v>0</v>
      </c>
      <c r="E205" s="15">
        <v>0</v>
      </c>
      <c r="F205" s="16">
        <v>3.3000000000000002E-2</v>
      </c>
    </row>
    <row r="206" spans="1:6" ht="15" customHeight="1" x14ac:dyDescent="0.25">
      <c r="A206" s="21" t="s">
        <v>188</v>
      </c>
      <c r="B206" s="14">
        <v>1</v>
      </c>
      <c r="C206" s="15">
        <v>1.0084E-4</v>
      </c>
      <c r="D206" s="15">
        <v>0</v>
      </c>
      <c r="E206" s="15">
        <v>0</v>
      </c>
      <c r="F206" s="16">
        <v>0.66</v>
      </c>
    </row>
    <row r="207" spans="1:6" ht="15" customHeight="1" x14ac:dyDescent="0.25">
      <c r="A207" s="21" t="s">
        <v>189</v>
      </c>
      <c r="B207" s="14">
        <v>1</v>
      </c>
      <c r="C207" s="15">
        <v>0.02</v>
      </c>
      <c r="D207" s="15">
        <v>0</v>
      </c>
      <c r="E207" s="15">
        <v>0</v>
      </c>
      <c r="F207" s="16">
        <v>0.16500000000000001</v>
      </c>
    </row>
    <row r="208" spans="1:6" ht="15" customHeight="1" x14ac:dyDescent="0.25">
      <c r="A208" s="21" t="s">
        <v>190</v>
      </c>
      <c r="B208" s="14">
        <v>1</v>
      </c>
      <c r="C208" s="15">
        <v>1.0084E-4</v>
      </c>
      <c r="D208" s="15">
        <v>0</v>
      </c>
      <c r="E208" s="15">
        <v>0</v>
      </c>
      <c r="F208" s="16">
        <v>0.66</v>
      </c>
    </row>
    <row r="209" spans="1:6" ht="15" customHeight="1" x14ac:dyDescent="0.25">
      <c r="A209" s="21" t="s">
        <v>191</v>
      </c>
      <c r="B209" s="14">
        <v>2</v>
      </c>
      <c r="C209" s="15">
        <v>3.3613399999999998E-4</v>
      </c>
      <c r="D209" s="15">
        <v>0</v>
      </c>
      <c r="E209" s="15">
        <v>0</v>
      </c>
      <c r="F209" s="16">
        <v>0.92400000000000004</v>
      </c>
    </row>
    <row r="210" spans="1:6" ht="15" customHeight="1" x14ac:dyDescent="0.25">
      <c r="A210" s="21" t="s">
        <v>192</v>
      </c>
      <c r="B210" s="14">
        <v>3</v>
      </c>
      <c r="C210" s="15">
        <v>4.7058700000000001E-4</v>
      </c>
      <c r="D210" s="15">
        <v>0</v>
      </c>
      <c r="E210" s="15">
        <v>0</v>
      </c>
      <c r="F210" s="16">
        <v>6.798</v>
      </c>
    </row>
    <row r="211" spans="1:6" ht="15" customHeight="1" x14ac:dyDescent="0.25">
      <c r="A211" s="21" t="s">
        <v>193</v>
      </c>
      <c r="B211" s="14">
        <v>5</v>
      </c>
      <c r="C211" s="15">
        <v>1.6134449999999998E-3</v>
      </c>
      <c r="D211" s="15">
        <v>0</v>
      </c>
      <c r="E211" s="15">
        <v>0</v>
      </c>
      <c r="F211" s="16">
        <v>1.4850000000000003</v>
      </c>
    </row>
    <row r="212" spans="1:6" ht="15" customHeight="1" x14ac:dyDescent="0.25">
      <c r="A212" s="21" t="s">
        <v>194</v>
      </c>
      <c r="B212" s="10">
        <v>59</v>
      </c>
      <c r="C212" s="11">
        <v>39.411327729000007</v>
      </c>
      <c r="D212" s="11">
        <v>4.0391803922261911</v>
      </c>
      <c r="E212" s="11">
        <v>17.630000000000003</v>
      </c>
      <c r="F212" s="13">
        <v>23132.313000000002</v>
      </c>
    </row>
    <row r="213" spans="1:6" ht="15" customHeight="1" x14ac:dyDescent="0.25">
      <c r="A213" s="21" t="s">
        <v>364</v>
      </c>
      <c r="B213" s="14">
        <v>1</v>
      </c>
      <c r="C213" s="15">
        <v>1</v>
      </c>
      <c r="D213" s="15">
        <v>0</v>
      </c>
      <c r="E213" s="15">
        <v>1</v>
      </c>
      <c r="F213" s="16">
        <v>720</v>
      </c>
    </row>
    <row r="214" spans="1:6" ht="15" customHeight="1" x14ac:dyDescent="0.25">
      <c r="A214" s="21" t="s">
        <v>195</v>
      </c>
      <c r="B214" s="14">
        <v>1</v>
      </c>
      <c r="C214" s="15">
        <v>0.42</v>
      </c>
      <c r="D214" s="15">
        <v>0</v>
      </c>
      <c r="E214" s="15">
        <v>0</v>
      </c>
      <c r="F214" s="16">
        <v>350</v>
      </c>
    </row>
    <row r="215" spans="1:6" ht="15" customHeight="1" x14ac:dyDescent="0.25">
      <c r="A215" s="21" t="s">
        <v>196</v>
      </c>
      <c r="B215" s="14">
        <v>9</v>
      </c>
      <c r="C215" s="15">
        <v>12.200201680999998</v>
      </c>
      <c r="D215" s="15">
        <v>1.5333333333333332</v>
      </c>
      <c r="E215" s="15">
        <v>9</v>
      </c>
      <c r="F215" s="16">
        <v>3540.1650000000004</v>
      </c>
    </row>
    <row r="216" spans="1:6" ht="15" customHeight="1" x14ac:dyDescent="0.25">
      <c r="A216" s="21" t="s">
        <v>197</v>
      </c>
      <c r="B216" s="14">
        <v>5</v>
      </c>
      <c r="C216" s="15">
        <v>1.6721176459999998</v>
      </c>
      <c r="D216" s="15">
        <v>1.3302</v>
      </c>
      <c r="E216" s="15">
        <v>1.5</v>
      </c>
      <c r="F216" s="16">
        <v>781.48500000000013</v>
      </c>
    </row>
    <row r="217" spans="1:6" ht="15" customHeight="1" x14ac:dyDescent="0.25">
      <c r="A217" s="21" t="s">
        <v>198</v>
      </c>
      <c r="B217" s="14">
        <v>1</v>
      </c>
      <c r="C217" s="15">
        <v>0.24</v>
      </c>
      <c r="D217" s="15">
        <v>1.7142857142857144E-2</v>
      </c>
      <c r="E217" s="15">
        <v>0</v>
      </c>
      <c r="F217" s="16">
        <v>50</v>
      </c>
    </row>
    <row r="218" spans="1:6" ht="15" customHeight="1" x14ac:dyDescent="0.25">
      <c r="A218" s="21" t="s">
        <v>199</v>
      </c>
      <c r="B218" s="14">
        <v>3</v>
      </c>
      <c r="C218" s="15">
        <v>3.1000000000000005</v>
      </c>
      <c r="D218" s="15">
        <v>0</v>
      </c>
      <c r="E218" s="15">
        <v>0</v>
      </c>
      <c r="F218" s="16">
        <v>449.84999999999997</v>
      </c>
    </row>
    <row r="219" spans="1:6" ht="15" customHeight="1" x14ac:dyDescent="0.25">
      <c r="A219" s="21" t="s">
        <v>200</v>
      </c>
      <c r="B219" s="14">
        <v>6</v>
      </c>
      <c r="C219" s="15">
        <v>2.4004369739999998</v>
      </c>
      <c r="D219" s="15">
        <v>1.3333333333333335E-3</v>
      </c>
      <c r="E219" s="15">
        <v>0</v>
      </c>
      <c r="F219" s="16">
        <v>1990.5940000000001</v>
      </c>
    </row>
    <row r="220" spans="1:6" ht="15" customHeight="1" x14ac:dyDescent="0.25">
      <c r="A220" s="21" t="s">
        <v>201</v>
      </c>
      <c r="B220" s="14">
        <v>6</v>
      </c>
      <c r="C220" s="15">
        <v>2.0299999999999998</v>
      </c>
      <c r="D220" s="15">
        <v>7.9999999999999988E-2</v>
      </c>
      <c r="E220" s="15">
        <v>0</v>
      </c>
      <c r="F220" s="16">
        <v>1672</v>
      </c>
    </row>
    <row r="221" spans="1:6" ht="15" customHeight="1" x14ac:dyDescent="0.25">
      <c r="A221" s="21" t="s">
        <v>202</v>
      </c>
      <c r="B221" s="14">
        <v>3</v>
      </c>
      <c r="C221" s="15">
        <v>0.82000000000000006</v>
      </c>
      <c r="D221" s="15">
        <v>0</v>
      </c>
      <c r="E221" s="15">
        <v>0</v>
      </c>
      <c r="F221" s="16">
        <v>440</v>
      </c>
    </row>
    <row r="222" spans="1:6" ht="15" customHeight="1" x14ac:dyDescent="0.25">
      <c r="A222" s="21" t="s">
        <v>165</v>
      </c>
      <c r="B222" s="14">
        <v>3</v>
      </c>
      <c r="C222" s="15">
        <v>3.0235293999999996E-2</v>
      </c>
      <c r="D222" s="15">
        <v>0</v>
      </c>
      <c r="E222" s="15">
        <v>0</v>
      </c>
      <c r="F222" s="16">
        <v>168.429</v>
      </c>
    </row>
    <row r="223" spans="1:6" ht="15" customHeight="1" x14ac:dyDescent="0.25">
      <c r="A223" s="21" t="s">
        <v>203</v>
      </c>
      <c r="B223" s="14">
        <v>8</v>
      </c>
      <c r="C223" s="15">
        <v>5.3080672269999996</v>
      </c>
      <c r="D223" s="15">
        <v>1.2504201750000003E-2</v>
      </c>
      <c r="E223" s="15">
        <v>2.0000000000000004</v>
      </c>
      <c r="F223" s="16">
        <v>5784.7999999999993</v>
      </c>
    </row>
    <row r="224" spans="1:6" ht="15" customHeight="1" x14ac:dyDescent="0.25">
      <c r="A224" s="21" t="s">
        <v>204</v>
      </c>
      <c r="B224" s="14">
        <v>2</v>
      </c>
      <c r="C224" s="15">
        <v>2.0168000000000001E-4</v>
      </c>
      <c r="D224" s="15">
        <v>0</v>
      </c>
      <c r="E224" s="15">
        <v>0</v>
      </c>
      <c r="F224" s="16">
        <v>0.66</v>
      </c>
    </row>
    <row r="225" spans="1:6" ht="15" customHeight="1" x14ac:dyDescent="0.25">
      <c r="A225" s="21" t="s">
        <v>205</v>
      </c>
      <c r="B225" s="14">
        <v>1</v>
      </c>
      <c r="C225" s="15">
        <v>0.13</v>
      </c>
      <c r="D225" s="15">
        <v>0</v>
      </c>
      <c r="E225" s="15">
        <v>0.13</v>
      </c>
      <c r="F225" s="16">
        <v>70</v>
      </c>
    </row>
    <row r="226" spans="1:6" ht="15" customHeight="1" x14ac:dyDescent="0.25">
      <c r="A226" s="21" t="s">
        <v>206</v>
      </c>
      <c r="B226" s="14">
        <v>5</v>
      </c>
      <c r="C226" s="15">
        <v>4.55</v>
      </c>
      <c r="D226" s="15">
        <v>0.86333333333333317</v>
      </c>
      <c r="E226" s="15">
        <v>1</v>
      </c>
      <c r="F226" s="16">
        <v>1327</v>
      </c>
    </row>
    <row r="227" spans="1:6" ht="15" customHeight="1" x14ac:dyDescent="0.25">
      <c r="A227" s="21" t="s">
        <v>207</v>
      </c>
      <c r="B227" s="14">
        <v>5</v>
      </c>
      <c r="C227" s="15">
        <v>5.5100672269999995</v>
      </c>
      <c r="D227" s="15">
        <v>0.20133333333333336</v>
      </c>
      <c r="E227" s="15">
        <v>3</v>
      </c>
      <c r="F227" s="16">
        <v>5787.33</v>
      </c>
    </row>
    <row r="228" spans="1:6" ht="15" customHeight="1" x14ac:dyDescent="0.25">
      <c r="A228" s="21" t="s">
        <v>208</v>
      </c>
      <c r="B228" s="10">
        <v>32</v>
      </c>
      <c r="C228" s="11">
        <v>1.4554615999999999E-2</v>
      </c>
      <c r="D228" s="11">
        <v>6.3865545500000022E-3</v>
      </c>
      <c r="E228" s="11">
        <v>0</v>
      </c>
      <c r="F228" s="13">
        <v>67.655000000000001</v>
      </c>
    </row>
    <row r="229" spans="1:6" ht="15" customHeight="1" x14ac:dyDescent="0.25">
      <c r="A229" s="21" t="s">
        <v>365</v>
      </c>
      <c r="B229" s="14">
        <v>10</v>
      </c>
      <c r="C229" s="15">
        <v>8.7731079999999999E-3</v>
      </c>
      <c r="D229" s="15">
        <v>6.3865545500000004E-3</v>
      </c>
      <c r="E229" s="15">
        <v>0</v>
      </c>
      <c r="F229" s="16">
        <v>7.1939999999999991</v>
      </c>
    </row>
    <row r="230" spans="1:6" ht="15" customHeight="1" x14ac:dyDescent="0.25">
      <c r="A230" s="21" t="s">
        <v>209</v>
      </c>
      <c r="B230" s="14">
        <v>2</v>
      </c>
      <c r="C230" s="15">
        <v>2.01681E-4</v>
      </c>
      <c r="D230" s="15">
        <v>0</v>
      </c>
      <c r="E230" s="15">
        <v>0</v>
      </c>
      <c r="F230" s="16">
        <v>0.19800000000000001</v>
      </c>
    </row>
    <row r="231" spans="1:6" ht="15" customHeight="1" x14ac:dyDescent="0.25">
      <c r="A231" s="21" t="s">
        <v>210</v>
      </c>
      <c r="B231" s="14">
        <v>2</v>
      </c>
      <c r="C231" s="15">
        <v>2.0167999999999998E-4</v>
      </c>
      <c r="D231" s="15">
        <v>0</v>
      </c>
      <c r="E231" s="15">
        <v>0</v>
      </c>
      <c r="F231" s="16">
        <v>1.254</v>
      </c>
    </row>
    <row r="232" spans="1:6" ht="15" customHeight="1" x14ac:dyDescent="0.25">
      <c r="A232" s="21" t="s">
        <v>211</v>
      </c>
      <c r="B232" s="14">
        <v>3</v>
      </c>
      <c r="C232" s="15">
        <v>9.7478899999999999E-4</v>
      </c>
      <c r="D232" s="15">
        <v>0</v>
      </c>
      <c r="E232" s="15">
        <v>0</v>
      </c>
      <c r="F232" s="16">
        <v>1.155</v>
      </c>
    </row>
    <row r="233" spans="1:6" ht="15" customHeight="1" x14ac:dyDescent="0.25">
      <c r="A233" s="21" t="s">
        <v>212</v>
      </c>
      <c r="B233" s="14">
        <v>2</v>
      </c>
      <c r="C233" s="15">
        <v>5.7142799999999991E-4</v>
      </c>
      <c r="D233" s="15">
        <v>0</v>
      </c>
      <c r="E233" s="15">
        <v>0</v>
      </c>
      <c r="F233" s="16">
        <v>2.6399999999999997</v>
      </c>
    </row>
    <row r="234" spans="1:6" ht="15" customHeight="1" x14ac:dyDescent="0.25">
      <c r="A234" s="21" t="s">
        <v>213</v>
      </c>
      <c r="B234" s="14">
        <v>2</v>
      </c>
      <c r="C234" s="15">
        <v>1.6806699999999999E-4</v>
      </c>
      <c r="D234" s="15">
        <v>0</v>
      </c>
      <c r="E234" s="15">
        <v>0</v>
      </c>
      <c r="F234" s="16">
        <v>0.59400000000000008</v>
      </c>
    </row>
    <row r="235" spans="1:6" ht="15" customHeight="1" x14ac:dyDescent="0.25">
      <c r="A235" s="21" t="s">
        <v>214</v>
      </c>
      <c r="B235" s="14">
        <v>1</v>
      </c>
      <c r="C235" s="15">
        <v>1.0084E-4</v>
      </c>
      <c r="D235" s="15">
        <v>0</v>
      </c>
      <c r="E235" s="15">
        <v>0</v>
      </c>
      <c r="F235" s="16">
        <v>0.495</v>
      </c>
    </row>
    <row r="236" spans="1:6" ht="15" customHeight="1" x14ac:dyDescent="0.25">
      <c r="A236" s="21" t="s">
        <v>215</v>
      </c>
      <c r="B236" s="14">
        <v>2</v>
      </c>
      <c r="C236" s="15">
        <v>1.7815120000000001E-3</v>
      </c>
      <c r="D236" s="15">
        <v>0</v>
      </c>
      <c r="E236" s="15">
        <v>0</v>
      </c>
      <c r="F236" s="16">
        <v>50.33</v>
      </c>
    </row>
    <row r="237" spans="1:6" ht="15" customHeight="1" x14ac:dyDescent="0.25">
      <c r="A237" s="21" t="s">
        <v>216</v>
      </c>
      <c r="B237" s="14">
        <v>7</v>
      </c>
      <c r="C237" s="15">
        <v>1.4453770000000001E-3</v>
      </c>
      <c r="D237" s="15">
        <v>0</v>
      </c>
      <c r="E237" s="15">
        <v>0</v>
      </c>
      <c r="F237" s="16">
        <v>3.1349999999999998</v>
      </c>
    </row>
    <row r="238" spans="1:6" ht="15" customHeight="1" x14ac:dyDescent="0.25">
      <c r="A238" s="21" t="s">
        <v>217</v>
      </c>
      <c r="B238" s="14">
        <v>1</v>
      </c>
      <c r="C238" s="15">
        <v>3.3613399999999998E-4</v>
      </c>
      <c r="D238" s="15">
        <v>0</v>
      </c>
      <c r="E238" s="15">
        <v>0</v>
      </c>
      <c r="F238" s="16">
        <v>0.66</v>
      </c>
    </row>
    <row r="239" spans="1:6" ht="15" customHeight="1" x14ac:dyDescent="0.25">
      <c r="A239" s="21" t="s">
        <v>218</v>
      </c>
      <c r="B239" s="10">
        <v>10</v>
      </c>
      <c r="C239" s="11">
        <v>6.0018151250000003</v>
      </c>
      <c r="D239" s="11">
        <v>2.0000000000000004</v>
      </c>
      <c r="E239" s="11">
        <v>4.0000000000000009</v>
      </c>
      <c r="F239" s="13">
        <v>1608.877</v>
      </c>
    </row>
    <row r="240" spans="1:6" ht="15" customHeight="1" x14ac:dyDescent="0.25">
      <c r="A240" s="21" t="s">
        <v>366</v>
      </c>
      <c r="B240" s="14">
        <v>3</v>
      </c>
      <c r="C240" s="15">
        <v>2.0002352940000003</v>
      </c>
      <c r="D240" s="15">
        <v>2</v>
      </c>
      <c r="E240" s="15">
        <v>0</v>
      </c>
      <c r="F240" s="16">
        <v>0.29700000000000004</v>
      </c>
    </row>
    <row r="241" spans="1:6" ht="15" customHeight="1" x14ac:dyDescent="0.25">
      <c r="A241" s="21" t="s">
        <v>219</v>
      </c>
      <c r="B241" s="14">
        <v>3</v>
      </c>
      <c r="C241" s="15">
        <v>1.00839E-4</v>
      </c>
      <c r="D241" s="15">
        <v>0</v>
      </c>
      <c r="E241" s="15">
        <v>0</v>
      </c>
      <c r="F241" s="16">
        <v>0.99</v>
      </c>
    </row>
    <row r="242" spans="1:6" ht="15" customHeight="1" x14ac:dyDescent="0.25">
      <c r="A242" s="21" t="s">
        <v>220</v>
      </c>
      <c r="B242" s="14">
        <v>4</v>
      </c>
      <c r="C242" s="15">
        <v>4.001478992</v>
      </c>
      <c r="D242" s="15">
        <v>0</v>
      </c>
      <c r="E242" s="15">
        <v>4</v>
      </c>
      <c r="F242" s="16">
        <v>1607.5900000000001</v>
      </c>
    </row>
    <row r="243" spans="1:6" ht="15" customHeight="1" x14ac:dyDescent="0.25">
      <c r="A243" s="21" t="s">
        <v>221</v>
      </c>
      <c r="B243" s="10">
        <v>20</v>
      </c>
      <c r="C243" s="11">
        <v>12.013999994999997</v>
      </c>
      <c r="D243" s="11">
        <v>1.6722690000000003E-3</v>
      </c>
      <c r="E243" s="11">
        <v>12</v>
      </c>
      <c r="F243" s="13">
        <v>4533.8270000000002</v>
      </c>
    </row>
    <row r="244" spans="1:6" ht="15" customHeight="1" x14ac:dyDescent="0.25">
      <c r="A244" s="21" t="s">
        <v>367</v>
      </c>
      <c r="B244" s="14">
        <v>8</v>
      </c>
      <c r="C244" s="15">
        <v>12.010773106999999</v>
      </c>
      <c r="D244" s="15">
        <v>1E-3</v>
      </c>
      <c r="E244" s="15">
        <v>12</v>
      </c>
      <c r="F244" s="16">
        <v>4522.3099999999995</v>
      </c>
    </row>
    <row r="245" spans="1:6" ht="15" customHeight="1" x14ac:dyDescent="0.25">
      <c r="A245" s="21" t="s">
        <v>222</v>
      </c>
      <c r="B245" s="14">
        <v>7</v>
      </c>
      <c r="C245" s="15">
        <v>1.8487379999999999E-3</v>
      </c>
      <c r="D245" s="15">
        <v>0</v>
      </c>
      <c r="E245" s="15">
        <v>0</v>
      </c>
      <c r="F245" s="16">
        <v>9.7350000000000012</v>
      </c>
    </row>
    <row r="246" spans="1:6" ht="15" customHeight="1" x14ac:dyDescent="0.25">
      <c r="A246" s="21" t="s">
        <v>223</v>
      </c>
      <c r="B246" s="14">
        <v>3</v>
      </c>
      <c r="C246" s="15">
        <v>3.0251999999999997E-4</v>
      </c>
      <c r="D246" s="15">
        <v>0</v>
      </c>
      <c r="E246" s="15">
        <v>0</v>
      </c>
      <c r="F246" s="16">
        <v>1.2869999999999999</v>
      </c>
    </row>
    <row r="247" spans="1:6" ht="15" customHeight="1" x14ac:dyDescent="0.25">
      <c r="A247" s="21" t="s">
        <v>224</v>
      </c>
      <c r="B247" s="14">
        <v>2</v>
      </c>
      <c r="C247" s="15">
        <v>1.0756299999999999E-3</v>
      </c>
      <c r="D247" s="15">
        <v>6.7226899999999997E-4</v>
      </c>
      <c r="E247" s="15">
        <v>0</v>
      </c>
      <c r="F247" s="16">
        <v>0.495</v>
      </c>
    </row>
    <row r="248" spans="1:6" ht="15" customHeight="1" x14ac:dyDescent="0.25">
      <c r="A248" s="21" t="s">
        <v>225</v>
      </c>
      <c r="B248" s="10">
        <v>33</v>
      </c>
      <c r="C248" s="11">
        <v>27.386823528000004</v>
      </c>
      <c r="D248" s="11">
        <v>7.2600000000000025</v>
      </c>
      <c r="E248" s="11">
        <v>11.000033613450002</v>
      </c>
      <c r="F248" s="13">
        <v>16638.813999999995</v>
      </c>
    </row>
    <row r="249" spans="1:6" ht="15" customHeight="1" x14ac:dyDescent="0.25">
      <c r="A249" s="21" t="s">
        <v>368</v>
      </c>
      <c r="B249" s="14">
        <v>6</v>
      </c>
      <c r="C249" s="15">
        <v>1.6005042020000002</v>
      </c>
      <c r="D249" s="15">
        <v>1.04</v>
      </c>
      <c r="E249" s="15">
        <v>1.5</v>
      </c>
      <c r="F249" s="16">
        <v>940.99</v>
      </c>
    </row>
    <row r="250" spans="1:6" ht="15" customHeight="1" x14ac:dyDescent="0.25">
      <c r="A250" s="21" t="s">
        <v>226</v>
      </c>
      <c r="B250" s="14">
        <v>3</v>
      </c>
      <c r="C250" s="15">
        <v>1.50010084</v>
      </c>
      <c r="D250" s="15">
        <v>0</v>
      </c>
      <c r="E250" s="15">
        <v>0.5</v>
      </c>
      <c r="F250" s="16">
        <v>541.26400000000001</v>
      </c>
    </row>
    <row r="251" spans="1:6" ht="15" customHeight="1" x14ac:dyDescent="0.25">
      <c r="A251" s="21" t="s">
        <v>227</v>
      </c>
      <c r="B251" s="14">
        <v>4</v>
      </c>
      <c r="C251" s="15">
        <v>19.500100840000002</v>
      </c>
      <c r="D251" s="15">
        <v>4.5</v>
      </c>
      <c r="E251" s="15">
        <v>6.9999999999999991</v>
      </c>
      <c r="F251" s="16">
        <v>14277.032999999999</v>
      </c>
    </row>
    <row r="252" spans="1:6" ht="15" customHeight="1" x14ac:dyDescent="0.25">
      <c r="A252" s="21" t="s">
        <v>228</v>
      </c>
      <c r="B252" s="14">
        <v>6</v>
      </c>
      <c r="C252" s="15">
        <v>2.0528571429999998</v>
      </c>
      <c r="D252" s="15">
        <v>1.9999999999999997E-2</v>
      </c>
      <c r="E252" s="15">
        <v>2.0000336134500003</v>
      </c>
      <c r="F252" s="16">
        <v>840.82499999999993</v>
      </c>
    </row>
    <row r="253" spans="1:6" ht="15" customHeight="1" x14ac:dyDescent="0.25">
      <c r="A253" s="21" t="s">
        <v>229</v>
      </c>
      <c r="B253" s="14">
        <v>4</v>
      </c>
      <c r="C253" s="15">
        <v>1.3445379999999997E-3</v>
      </c>
      <c r="D253" s="15">
        <v>0</v>
      </c>
      <c r="E253" s="15">
        <v>0</v>
      </c>
      <c r="F253" s="16">
        <v>2.2770000000000001</v>
      </c>
    </row>
    <row r="254" spans="1:6" ht="15" customHeight="1" x14ac:dyDescent="0.25">
      <c r="A254" s="21" t="s">
        <v>230</v>
      </c>
      <c r="B254" s="14">
        <v>10</v>
      </c>
      <c r="C254" s="15">
        <v>2.7319159650000002</v>
      </c>
      <c r="D254" s="15">
        <v>1.6999999999999997</v>
      </c>
      <c r="E254" s="15">
        <v>0</v>
      </c>
      <c r="F254" s="16">
        <v>36.425000000000004</v>
      </c>
    </row>
    <row r="255" spans="1:6" ht="21" customHeight="1" x14ac:dyDescent="0.25">
      <c r="A255" s="21" t="s">
        <v>11</v>
      </c>
      <c r="B255" s="10">
        <f>SUM(B256+B258+B265+B267+B282)</f>
        <v>146</v>
      </c>
      <c r="C255" s="11">
        <f t="shared" ref="C255:F255" si="8">SUM(C256+C258+C265+C267+C282)</f>
        <v>2.2537310740000005</v>
      </c>
      <c r="D255" s="11">
        <f t="shared" si="8"/>
        <v>1.9277311029166661E-2</v>
      </c>
      <c r="E255" s="11">
        <f t="shared" si="8"/>
        <v>2.174033613499998</v>
      </c>
      <c r="F255" s="13">
        <f t="shared" si="8"/>
        <v>1747.7839999999999</v>
      </c>
    </row>
    <row r="256" spans="1:6" ht="15" customHeight="1" x14ac:dyDescent="0.25">
      <c r="A256" s="21" t="s">
        <v>231</v>
      </c>
      <c r="B256" s="10">
        <v>1</v>
      </c>
      <c r="C256" s="11">
        <v>2.6890799999999999E-4</v>
      </c>
      <c r="D256" s="11">
        <v>0</v>
      </c>
      <c r="E256" s="11">
        <v>0</v>
      </c>
      <c r="F256" s="13">
        <v>0.29700000000000004</v>
      </c>
    </row>
    <row r="257" spans="1:6" ht="15" customHeight="1" x14ac:dyDescent="0.25">
      <c r="A257" s="21" t="s">
        <v>369</v>
      </c>
      <c r="B257" s="14">
        <v>1</v>
      </c>
      <c r="C257" s="15">
        <v>2.6890799999999999E-4</v>
      </c>
      <c r="D257" s="15">
        <v>0</v>
      </c>
      <c r="E257" s="15">
        <v>0</v>
      </c>
      <c r="F257" s="16">
        <v>0.29700000000000004</v>
      </c>
    </row>
    <row r="258" spans="1:6" ht="15" customHeight="1" x14ac:dyDescent="0.25">
      <c r="A258" s="21" t="s">
        <v>232</v>
      </c>
      <c r="B258" s="10">
        <v>62</v>
      </c>
      <c r="C258" s="11">
        <v>0.18196637600000007</v>
      </c>
      <c r="D258" s="11">
        <v>1.1764710000000001E-3</v>
      </c>
      <c r="E258" s="11">
        <v>0.17</v>
      </c>
      <c r="F258" s="13">
        <v>185.85599999999997</v>
      </c>
    </row>
    <row r="259" spans="1:6" ht="15" customHeight="1" x14ac:dyDescent="0.25">
      <c r="A259" s="21" t="s">
        <v>380</v>
      </c>
      <c r="B259" s="14">
        <v>20</v>
      </c>
      <c r="C259" s="15">
        <v>2.6554600000000001E-3</v>
      </c>
      <c r="D259" s="15">
        <v>5.0420200000000004E-4</v>
      </c>
      <c r="E259" s="15">
        <v>0</v>
      </c>
      <c r="F259" s="16">
        <v>4.9169999999999998</v>
      </c>
    </row>
    <row r="260" spans="1:6" ht="15" customHeight="1" x14ac:dyDescent="0.25">
      <c r="A260" s="21" t="s">
        <v>233</v>
      </c>
      <c r="B260" s="14">
        <v>2</v>
      </c>
      <c r="C260" s="15">
        <v>1.0084029999999999E-3</v>
      </c>
      <c r="D260" s="15">
        <v>0</v>
      </c>
      <c r="E260" s="15">
        <v>0</v>
      </c>
      <c r="F260" s="16">
        <v>0.13200000000000001</v>
      </c>
    </row>
    <row r="261" spans="1:6" ht="15" customHeight="1" x14ac:dyDescent="0.25">
      <c r="A261" s="21" t="s">
        <v>234</v>
      </c>
      <c r="B261" s="14">
        <v>1</v>
      </c>
      <c r="C261" s="15">
        <v>3.3613399999999998E-4</v>
      </c>
      <c r="D261" s="15">
        <v>0</v>
      </c>
      <c r="E261" s="15">
        <v>0</v>
      </c>
      <c r="F261" s="16">
        <v>1.98</v>
      </c>
    </row>
    <row r="262" spans="1:6" ht="15" customHeight="1" x14ac:dyDescent="0.25">
      <c r="A262" s="21" t="s">
        <v>235</v>
      </c>
      <c r="B262" s="14">
        <v>2</v>
      </c>
      <c r="C262" s="15">
        <v>1.0084029999999999E-3</v>
      </c>
      <c r="D262" s="15">
        <v>3.3613449999999998E-4</v>
      </c>
      <c r="E262" s="15">
        <v>0</v>
      </c>
      <c r="F262" s="16">
        <v>0.495</v>
      </c>
    </row>
    <row r="263" spans="1:6" ht="15" customHeight="1" x14ac:dyDescent="0.25">
      <c r="A263" s="21" t="s">
        <v>381</v>
      </c>
      <c r="B263" s="14">
        <v>1</v>
      </c>
      <c r="C263" s="15">
        <v>6.7226999999999999E-5</v>
      </c>
      <c r="D263" s="15">
        <v>0</v>
      </c>
      <c r="E263" s="15">
        <v>0</v>
      </c>
      <c r="F263" s="16">
        <v>0.66</v>
      </c>
    </row>
    <row r="264" spans="1:6" ht="15" customHeight="1" x14ac:dyDescent="0.25">
      <c r="A264" s="21" t="s">
        <v>236</v>
      </c>
      <c r="B264" s="14">
        <v>36</v>
      </c>
      <c r="C264" s="15">
        <v>0.17689074899999999</v>
      </c>
      <c r="D264" s="15">
        <v>3.3613450000000004E-4</v>
      </c>
      <c r="E264" s="15">
        <v>0.16999999999999998</v>
      </c>
      <c r="F264" s="16">
        <v>177.67200000000003</v>
      </c>
    </row>
    <row r="265" spans="1:6" ht="15" customHeight="1" x14ac:dyDescent="0.25">
      <c r="A265" s="21" t="s">
        <v>237</v>
      </c>
      <c r="B265" s="10">
        <v>4</v>
      </c>
      <c r="C265" s="11">
        <v>9.7479000000000001E-4</v>
      </c>
      <c r="D265" s="11">
        <v>0</v>
      </c>
      <c r="E265" s="11">
        <v>0</v>
      </c>
      <c r="F265" s="13">
        <v>5.511000000000001</v>
      </c>
    </row>
    <row r="266" spans="1:6" ht="15" customHeight="1" x14ac:dyDescent="0.25">
      <c r="A266" s="21" t="s">
        <v>238</v>
      </c>
      <c r="B266" s="14">
        <v>4</v>
      </c>
      <c r="C266" s="15">
        <v>9.7479000000000001E-4</v>
      </c>
      <c r="D266" s="15">
        <v>0</v>
      </c>
      <c r="E266" s="15">
        <v>0</v>
      </c>
      <c r="F266" s="16">
        <v>5.511000000000001</v>
      </c>
    </row>
    <row r="267" spans="1:6" ht="15" customHeight="1" x14ac:dyDescent="0.25">
      <c r="A267" s="21" t="s">
        <v>239</v>
      </c>
      <c r="B267" s="10">
        <v>72</v>
      </c>
      <c r="C267" s="11">
        <v>2.0699831850000003</v>
      </c>
      <c r="D267" s="11">
        <v>1.8100840029166662E-2</v>
      </c>
      <c r="E267" s="11">
        <v>2.0040336134999981</v>
      </c>
      <c r="F267" s="13">
        <v>1555.0309999999999</v>
      </c>
    </row>
    <row r="268" spans="1:6" ht="15" customHeight="1" x14ac:dyDescent="0.25">
      <c r="A268" s="21" t="s">
        <v>240</v>
      </c>
      <c r="B268" s="14">
        <v>1</v>
      </c>
      <c r="C268" s="15">
        <v>1.34454E-4</v>
      </c>
      <c r="D268" s="15">
        <v>0</v>
      </c>
      <c r="E268" s="15">
        <v>0</v>
      </c>
      <c r="F268" s="16">
        <v>0.33</v>
      </c>
    </row>
    <row r="269" spans="1:6" ht="15" customHeight="1" x14ac:dyDescent="0.25">
      <c r="A269" s="21" t="s">
        <v>100</v>
      </c>
      <c r="B269" s="14">
        <v>1</v>
      </c>
      <c r="C269" s="15">
        <v>6.7226899999999997E-4</v>
      </c>
      <c r="D269" s="15">
        <v>6.7226899999999997E-4</v>
      </c>
      <c r="E269" s="15">
        <v>0</v>
      </c>
      <c r="F269" s="16" t="s">
        <v>383</v>
      </c>
    </row>
    <row r="270" spans="1:6" ht="15" customHeight="1" x14ac:dyDescent="0.25">
      <c r="A270" s="21" t="s">
        <v>241</v>
      </c>
      <c r="B270" s="14">
        <v>1</v>
      </c>
      <c r="C270" s="15">
        <v>1.6806699999999999E-4</v>
      </c>
      <c r="D270" s="15">
        <v>0</v>
      </c>
      <c r="E270" s="15">
        <v>0</v>
      </c>
      <c r="F270" s="16">
        <v>1.32</v>
      </c>
    </row>
    <row r="271" spans="1:6" ht="15" customHeight="1" x14ac:dyDescent="0.25">
      <c r="A271" s="21" t="s">
        <v>242</v>
      </c>
      <c r="B271" s="14">
        <v>8</v>
      </c>
      <c r="C271" s="15">
        <v>1.2773109999999999E-3</v>
      </c>
      <c r="D271" s="15">
        <v>0</v>
      </c>
      <c r="E271" s="15">
        <v>6.7226899999999986E-4</v>
      </c>
      <c r="F271" s="16">
        <v>3.069</v>
      </c>
    </row>
    <row r="272" spans="1:6" ht="15" customHeight="1" x14ac:dyDescent="0.25">
      <c r="A272" s="21" t="s">
        <v>243</v>
      </c>
      <c r="B272" s="14">
        <v>3</v>
      </c>
      <c r="C272" s="15">
        <v>2.6890699999999998E-4</v>
      </c>
      <c r="D272" s="15">
        <v>0</v>
      </c>
      <c r="E272" s="15">
        <v>0</v>
      </c>
      <c r="F272" s="16">
        <v>0.33</v>
      </c>
    </row>
    <row r="273" spans="1:6" ht="15" customHeight="1" x14ac:dyDescent="0.25">
      <c r="A273" s="21" t="s">
        <v>244</v>
      </c>
      <c r="B273" s="14">
        <v>1</v>
      </c>
      <c r="C273" s="15">
        <v>8.0672269999999997E-3</v>
      </c>
      <c r="D273" s="15">
        <v>3.6974790416666669E-4</v>
      </c>
      <c r="E273" s="15">
        <v>0</v>
      </c>
      <c r="F273" s="16">
        <v>17</v>
      </c>
    </row>
    <row r="274" spans="1:6" ht="15" customHeight="1" x14ac:dyDescent="0.25">
      <c r="A274" s="21" t="s">
        <v>245</v>
      </c>
      <c r="B274" s="14">
        <v>9</v>
      </c>
      <c r="C274" s="15">
        <v>1.1411762000000001E-2</v>
      </c>
      <c r="D274" s="15">
        <v>0.01</v>
      </c>
      <c r="E274" s="15">
        <v>0</v>
      </c>
      <c r="F274" s="16">
        <v>1.6170000000000004</v>
      </c>
    </row>
    <row r="275" spans="1:6" ht="15" customHeight="1" x14ac:dyDescent="0.25">
      <c r="A275" s="21" t="s">
        <v>246</v>
      </c>
      <c r="B275" s="14">
        <v>3</v>
      </c>
      <c r="C275" s="15">
        <v>3.0134454000000001E-2</v>
      </c>
      <c r="D275" s="15">
        <v>0</v>
      </c>
      <c r="E275" s="15">
        <v>0</v>
      </c>
      <c r="F275" s="16">
        <v>1320.1320000000001</v>
      </c>
    </row>
    <row r="276" spans="1:6" ht="15" customHeight="1" x14ac:dyDescent="0.25">
      <c r="A276" s="21" t="s">
        <v>247</v>
      </c>
      <c r="B276" s="14">
        <v>4</v>
      </c>
      <c r="C276" s="15">
        <v>2.0003697469999997</v>
      </c>
      <c r="D276" s="15">
        <v>0</v>
      </c>
      <c r="E276" s="15">
        <v>2</v>
      </c>
      <c r="F276" s="16">
        <v>166.18799999999999</v>
      </c>
    </row>
    <row r="277" spans="1:6" ht="15" customHeight="1" x14ac:dyDescent="0.25">
      <c r="A277" s="21" t="s">
        <v>248</v>
      </c>
      <c r="B277" s="14">
        <v>6</v>
      </c>
      <c r="C277" s="15">
        <v>6.3865500000000002E-4</v>
      </c>
      <c r="D277" s="15">
        <v>0</v>
      </c>
      <c r="E277" s="15">
        <v>0</v>
      </c>
      <c r="F277" s="16">
        <v>0.56099999999999994</v>
      </c>
    </row>
    <row r="278" spans="1:6" ht="15" customHeight="1" x14ac:dyDescent="0.25">
      <c r="A278" s="21" t="s">
        <v>249</v>
      </c>
      <c r="B278" s="14">
        <v>3</v>
      </c>
      <c r="C278" s="15">
        <v>3.6974800000000004E-4</v>
      </c>
      <c r="D278" s="15">
        <v>0</v>
      </c>
      <c r="E278" s="15">
        <v>0</v>
      </c>
      <c r="F278" s="16">
        <v>1.089</v>
      </c>
    </row>
    <row r="279" spans="1:6" ht="15" customHeight="1" x14ac:dyDescent="0.25">
      <c r="A279" s="21" t="s">
        <v>250</v>
      </c>
      <c r="B279" s="14">
        <v>18</v>
      </c>
      <c r="C279" s="15">
        <v>9.9495769999999976E-3</v>
      </c>
      <c r="D279" s="15">
        <v>4.3697476249999999E-3</v>
      </c>
      <c r="E279" s="15">
        <v>3.3613444999999998E-3</v>
      </c>
      <c r="F279" s="16">
        <v>11.483999999999998</v>
      </c>
    </row>
    <row r="280" spans="1:6" ht="15" customHeight="1" x14ac:dyDescent="0.25">
      <c r="A280" s="21" t="s">
        <v>251</v>
      </c>
      <c r="B280" s="14">
        <v>11</v>
      </c>
      <c r="C280" s="15">
        <v>6.1512600000000004E-3</v>
      </c>
      <c r="D280" s="15">
        <v>2.6890755000000001E-3</v>
      </c>
      <c r="E280" s="15">
        <v>0</v>
      </c>
      <c r="F280" s="16">
        <v>30.656999999999996</v>
      </c>
    </row>
    <row r="281" spans="1:6" ht="15" customHeight="1" x14ac:dyDescent="0.25">
      <c r="A281" s="21" t="s">
        <v>252</v>
      </c>
      <c r="B281" s="14">
        <v>3</v>
      </c>
      <c r="C281" s="15">
        <v>3.6974700000000002E-4</v>
      </c>
      <c r="D281" s="15">
        <v>0</v>
      </c>
      <c r="E281" s="15">
        <v>0</v>
      </c>
      <c r="F281" s="16">
        <v>1.254</v>
      </c>
    </row>
    <row r="282" spans="1:6" ht="15" customHeight="1" x14ac:dyDescent="0.25">
      <c r="A282" s="21" t="s">
        <v>253</v>
      </c>
      <c r="B282" s="10">
        <v>7</v>
      </c>
      <c r="C282" s="11">
        <v>5.3781499999999997E-4</v>
      </c>
      <c r="D282" s="11">
        <v>0</v>
      </c>
      <c r="E282" s="11">
        <v>0</v>
      </c>
      <c r="F282" s="13">
        <v>1.0890000000000002</v>
      </c>
    </row>
    <row r="283" spans="1:6" ht="15" customHeight="1" x14ac:dyDescent="0.25">
      <c r="A283" s="21" t="s">
        <v>254</v>
      </c>
      <c r="B283" s="14">
        <v>1</v>
      </c>
      <c r="C283" s="15">
        <v>6.7226999999999999E-5</v>
      </c>
      <c r="D283" s="15">
        <v>0</v>
      </c>
      <c r="E283" s="15">
        <v>0</v>
      </c>
      <c r="F283" s="16" t="s">
        <v>383</v>
      </c>
    </row>
    <row r="284" spans="1:6" ht="15" customHeight="1" x14ac:dyDescent="0.25">
      <c r="A284" s="21" t="s">
        <v>255</v>
      </c>
      <c r="B284" s="14">
        <v>2</v>
      </c>
      <c r="C284" s="15">
        <v>2.01681E-4</v>
      </c>
      <c r="D284" s="15">
        <v>0</v>
      </c>
      <c r="E284" s="15">
        <v>0</v>
      </c>
      <c r="F284" s="16">
        <v>0.19800000000000001</v>
      </c>
    </row>
    <row r="285" spans="1:6" ht="15" customHeight="1" x14ac:dyDescent="0.25">
      <c r="A285" s="21" t="s">
        <v>256</v>
      </c>
      <c r="B285" s="14">
        <v>1</v>
      </c>
      <c r="C285" s="15">
        <v>1.34454E-4</v>
      </c>
      <c r="D285" s="15">
        <v>0</v>
      </c>
      <c r="E285" s="15">
        <v>0</v>
      </c>
      <c r="F285" s="16">
        <v>0.66</v>
      </c>
    </row>
    <row r="286" spans="1:6" ht="15" customHeight="1" x14ac:dyDescent="0.25">
      <c r="A286" s="21" t="s">
        <v>257</v>
      </c>
      <c r="B286" s="14">
        <v>3</v>
      </c>
      <c r="C286" s="15">
        <v>1.3445299999999998E-4</v>
      </c>
      <c r="D286" s="15">
        <v>0</v>
      </c>
      <c r="E286" s="15">
        <v>0</v>
      </c>
      <c r="F286" s="16">
        <v>0.23100000000000001</v>
      </c>
    </row>
    <row r="287" spans="1:6" ht="21" customHeight="1" x14ac:dyDescent="0.25">
      <c r="A287" s="21" t="s">
        <v>382</v>
      </c>
      <c r="B287" s="10">
        <f>SUM(B288+B297+B305+B310+B325)</f>
        <v>108</v>
      </c>
      <c r="C287" s="11">
        <f t="shared" ref="C287:F287" si="9">SUM(C288+C297+C305+C310+C325)</f>
        <v>7.4834621670000008</v>
      </c>
      <c r="D287" s="11">
        <f t="shared" si="9"/>
        <v>0.50692437045916683</v>
      </c>
      <c r="E287" s="11">
        <f t="shared" si="9"/>
        <v>2.2047058829999999</v>
      </c>
      <c r="F287" s="13">
        <f t="shared" si="9"/>
        <v>557.02199999999993</v>
      </c>
    </row>
    <row r="288" spans="1:6" ht="15" customHeight="1" x14ac:dyDescent="0.25">
      <c r="A288" s="21" t="s">
        <v>258</v>
      </c>
      <c r="B288" s="10">
        <v>36</v>
      </c>
      <c r="C288" s="11">
        <v>5.4453690000000003E-3</v>
      </c>
      <c r="D288" s="11">
        <v>3.3613439249999993E-4</v>
      </c>
      <c r="E288" s="11">
        <v>0</v>
      </c>
      <c r="F288" s="13">
        <v>5.742</v>
      </c>
    </row>
    <row r="289" spans="1:6" ht="15" customHeight="1" x14ac:dyDescent="0.25">
      <c r="A289" s="21" t="s">
        <v>370</v>
      </c>
      <c r="B289" s="14">
        <v>3</v>
      </c>
      <c r="C289" s="15">
        <v>6.7226799999999995E-4</v>
      </c>
      <c r="D289" s="15">
        <v>1.0084031249999999E-4</v>
      </c>
      <c r="E289" s="15">
        <v>0</v>
      </c>
      <c r="F289" s="16">
        <v>0.495</v>
      </c>
    </row>
    <row r="290" spans="1:6" ht="15" customHeight="1" x14ac:dyDescent="0.25">
      <c r="A290" s="21" t="s">
        <v>259</v>
      </c>
      <c r="B290" s="14">
        <v>15</v>
      </c>
      <c r="C290" s="15">
        <v>1.8151209999999996E-3</v>
      </c>
      <c r="D290" s="15">
        <v>2.3529408000000005E-4</v>
      </c>
      <c r="E290" s="15">
        <v>0</v>
      </c>
      <c r="F290" s="16">
        <v>2.1450000000000005</v>
      </c>
    </row>
    <row r="291" spans="1:6" ht="15" customHeight="1" x14ac:dyDescent="0.25">
      <c r="A291" s="21" t="s">
        <v>260</v>
      </c>
      <c r="B291" s="14">
        <v>2</v>
      </c>
      <c r="C291" s="15">
        <v>1.0083999999999999E-4</v>
      </c>
      <c r="D291" s="15">
        <v>0</v>
      </c>
      <c r="E291" s="15">
        <v>0</v>
      </c>
      <c r="F291" s="16">
        <v>0.23100000000000001</v>
      </c>
    </row>
    <row r="292" spans="1:6" ht="15" customHeight="1" x14ac:dyDescent="0.25">
      <c r="A292" s="21" t="s">
        <v>261</v>
      </c>
      <c r="B292" s="14">
        <v>3</v>
      </c>
      <c r="C292" s="15">
        <v>3.6974799999999993E-4</v>
      </c>
      <c r="D292" s="15">
        <v>0</v>
      </c>
      <c r="E292" s="15">
        <v>0</v>
      </c>
      <c r="F292" s="16">
        <v>0.46199999999999997</v>
      </c>
    </row>
    <row r="293" spans="1:6" ht="15" customHeight="1" x14ac:dyDescent="0.25">
      <c r="A293" s="21" t="s">
        <v>262</v>
      </c>
      <c r="B293" s="14">
        <v>4</v>
      </c>
      <c r="C293" s="15">
        <v>3.3613399999999998E-4</v>
      </c>
      <c r="D293" s="15">
        <v>0</v>
      </c>
      <c r="E293" s="15">
        <v>0</v>
      </c>
      <c r="F293" s="16">
        <v>0.52800000000000002</v>
      </c>
    </row>
    <row r="294" spans="1:6" ht="15" customHeight="1" x14ac:dyDescent="0.25">
      <c r="A294" s="21" t="s">
        <v>263</v>
      </c>
      <c r="B294" s="14">
        <v>4</v>
      </c>
      <c r="C294" s="15">
        <v>9.07562E-4</v>
      </c>
      <c r="D294" s="15">
        <v>0</v>
      </c>
      <c r="E294" s="15">
        <v>0</v>
      </c>
      <c r="F294" s="16">
        <v>0.85799999999999998</v>
      </c>
    </row>
    <row r="295" spans="1:6" ht="15" customHeight="1" x14ac:dyDescent="0.25">
      <c r="A295" s="21" t="s">
        <v>264</v>
      </c>
      <c r="B295" s="14">
        <v>1</v>
      </c>
      <c r="C295" s="15">
        <v>3.3612999999999998E-5</v>
      </c>
      <c r="D295" s="15">
        <v>0</v>
      </c>
      <c r="E295" s="15">
        <v>0</v>
      </c>
      <c r="F295" s="16">
        <v>9.9000000000000005E-2</v>
      </c>
    </row>
    <row r="296" spans="1:6" ht="15" customHeight="1" x14ac:dyDescent="0.25">
      <c r="A296" s="21" t="s">
        <v>265</v>
      </c>
      <c r="B296" s="14">
        <v>4</v>
      </c>
      <c r="C296" s="15">
        <v>1.210083E-3</v>
      </c>
      <c r="D296" s="15">
        <v>0</v>
      </c>
      <c r="E296" s="15">
        <v>0</v>
      </c>
      <c r="F296" s="16">
        <v>0.92399999999999993</v>
      </c>
    </row>
    <row r="297" spans="1:6" ht="15" customHeight="1" x14ac:dyDescent="0.25">
      <c r="A297" s="21" t="s">
        <v>266</v>
      </c>
      <c r="B297" s="10">
        <v>9</v>
      </c>
      <c r="C297" s="11">
        <v>5.0037310920000007</v>
      </c>
      <c r="D297" s="11">
        <v>0.50000000000000011</v>
      </c>
      <c r="E297" s="11">
        <v>0</v>
      </c>
      <c r="F297" s="13">
        <v>20.46</v>
      </c>
    </row>
    <row r="298" spans="1:6" ht="15" customHeight="1" x14ac:dyDescent="0.25">
      <c r="A298" s="21" t="s">
        <v>371</v>
      </c>
      <c r="B298" s="14">
        <v>1</v>
      </c>
      <c r="C298" s="15">
        <v>5</v>
      </c>
      <c r="D298" s="15">
        <v>0.5</v>
      </c>
      <c r="E298" s="15">
        <v>0</v>
      </c>
      <c r="F298" s="16">
        <v>3.3000000000000003</v>
      </c>
    </row>
    <row r="299" spans="1:6" ht="15" customHeight="1" x14ac:dyDescent="0.25">
      <c r="A299" s="21" t="s">
        <v>267</v>
      </c>
      <c r="B299" s="14">
        <v>1</v>
      </c>
      <c r="C299" s="15">
        <v>2.01681E-4</v>
      </c>
      <c r="D299" s="15">
        <v>0</v>
      </c>
      <c r="E299" s="15">
        <v>0</v>
      </c>
      <c r="F299" s="16" t="s">
        <v>383</v>
      </c>
    </row>
    <row r="300" spans="1:6" ht="15" customHeight="1" x14ac:dyDescent="0.25">
      <c r="A300" s="21" t="s">
        <v>268</v>
      </c>
      <c r="B300" s="14">
        <v>1</v>
      </c>
      <c r="C300" s="15">
        <v>2.6890799999999999E-4</v>
      </c>
      <c r="D300" s="15">
        <v>0</v>
      </c>
      <c r="E300" s="15">
        <v>0</v>
      </c>
      <c r="F300" s="16">
        <v>0.19800000000000001</v>
      </c>
    </row>
    <row r="301" spans="1:6" ht="15" customHeight="1" x14ac:dyDescent="0.25">
      <c r="A301" s="21" t="s">
        <v>269</v>
      </c>
      <c r="B301" s="14">
        <v>1</v>
      </c>
      <c r="C301" s="15">
        <v>2.6890759999999999E-3</v>
      </c>
      <c r="D301" s="15">
        <v>0</v>
      </c>
      <c r="E301" s="15">
        <v>0</v>
      </c>
      <c r="F301" s="16">
        <v>16.5</v>
      </c>
    </row>
    <row r="302" spans="1:6" ht="15" customHeight="1" x14ac:dyDescent="0.25">
      <c r="A302" s="21" t="s">
        <v>270</v>
      </c>
      <c r="B302" s="14">
        <v>1</v>
      </c>
      <c r="C302" s="15">
        <v>3.3612999999999998E-5</v>
      </c>
      <c r="D302" s="15">
        <v>0</v>
      </c>
      <c r="E302" s="15">
        <v>0</v>
      </c>
      <c r="F302" s="16" t="s">
        <v>383</v>
      </c>
    </row>
    <row r="303" spans="1:6" ht="15" customHeight="1" x14ac:dyDescent="0.25">
      <c r="A303" s="21" t="s">
        <v>271</v>
      </c>
      <c r="B303" s="14">
        <v>2</v>
      </c>
      <c r="C303" s="15">
        <v>1.0083999999999999E-4</v>
      </c>
      <c r="D303" s="15">
        <v>0</v>
      </c>
      <c r="E303" s="15">
        <v>0</v>
      </c>
      <c r="F303" s="16">
        <v>0.26400000000000001</v>
      </c>
    </row>
    <row r="304" spans="1:6" ht="15" customHeight="1" x14ac:dyDescent="0.25">
      <c r="A304" s="21" t="s">
        <v>272</v>
      </c>
      <c r="B304" s="14">
        <v>2</v>
      </c>
      <c r="C304" s="15">
        <v>4.3697399999999997E-4</v>
      </c>
      <c r="D304" s="15">
        <v>0</v>
      </c>
      <c r="E304" s="15">
        <v>0</v>
      </c>
      <c r="F304" s="16">
        <v>0.19800000000000001</v>
      </c>
    </row>
    <row r="305" spans="1:6" ht="15" customHeight="1" x14ac:dyDescent="0.25">
      <c r="A305" s="21" t="s">
        <v>273</v>
      </c>
      <c r="B305" s="10">
        <v>6</v>
      </c>
      <c r="C305" s="11">
        <v>1.344537E-3</v>
      </c>
      <c r="D305" s="11">
        <v>2.0168069999999997E-4</v>
      </c>
      <c r="E305" s="11">
        <v>0</v>
      </c>
      <c r="F305" s="13">
        <v>4.8180000000000005</v>
      </c>
    </row>
    <row r="306" spans="1:6" ht="15" customHeight="1" x14ac:dyDescent="0.25">
      <c r="A306" s="21" t="s">
        <v>274</v>
      </c>
      <c r="B306" s="14">
        <v>1</v>
      </c>
      <c r="C306" s="15">
        <v>1.6806699999999999E-4</v>
      </c>
      <c r="D306" s="15">
        <v>0</v>
      </c>
      <c r="E306" s="15">
        <v>0</v>
      </c>
      <c r="F306" s="16">
        <v>0.82500000000000007</v>
      </c>
    </row>
    <row r="307" spans="1:6" ht="15" customHeight="1" x14ac:dyDescent="0.25">
      <c r="A307" s="21" t="s">
        <v>275</v>
      </c>
      <c r="B307" s="14">
        <v>1</v>
      </c>
      <c r="C307" s="15">
        <v>1.6806699999999999E-4</v>
      </c>
      <c r="D307" s="15">
        <v>0</v>
      </c>
      <c r="E307" s="15">
        <v>0</v>
      </c>
      <c r="F307" s="16" t="s">
        <v>383</v>
      </c>
    </row>
    <row r="308" spans="1:6" ht="15" customHeight="1" x14ac:dyDescent="0.25">
      <c r="A308" s="21" t="s">
        <v>276</v>
      </c>
      <c r="B308" s="14">
        <v>1</v>
      </c>
      <c r="C308" s="15">
        <v>1.34454E-4</v>
      </c>
      <c r="D308" s="15">
        <v>0</v>
      </c>
      <c r="E308" s="15">
        <v>0</v>
      </c>
      <c r="F308" s="16">
        <v>6.6000000000000003E-2</v>
      </c>
    </row>
    <row r="309" spans="1:6" ht="15" customHeight="1" x14ac:dyDescent="0.25">
      <c r="A309" s="21" t="s">
        <v>277</v>
      </c>
      <c r="B309" s="14">
        <v>3</v>
      </c>
      <c r="C309" s="15">
        <v>8.7394899999999995E-4</v>
      </c>
      <c r="D309" s="15">
        <v>2.0168069999999997E-4</v>
      </c>
      <c r="E309" s="15">
        <v>0</v>
      </c>
      <c r="F309" s="16">
        <v>3.9270000000000005</v>
      </c>
    </row>
    <row r="310" spans="1:6" ht="15" customHeight="1" x14ac:dyDescent="0.25">
      <c r="A310" s="21" t="s">
        <v>278</v>
      </c>
      <c r="B310" s="10">
        <v>52</v>
      </c>
      <c r="C310" s="11">
        <v>2.4710252029999999</v>
      </c>
      <c r="D310" s="11">
        <v>6.3865553666666661E-3</v>
      </c>
      <c r="E310" s="11">
        <v>2.2047058829999999</v>
      </c>
      <c r="F310" s="13">
        <v>444.91300000000001</v>
      </c>
    </row>
    <row r="311" spans="1:6" ht="15" customHeight="1" x14ac:dyDescent="0.25">
      <c r="A311" s="21" t="s">
        <v>279</v>
      </c>
      <c r="B311" s="14">
        <v>14</v>
      </c>
      <c r="C311" s="15">
        <v>1.5126029999999997E-3</v>
      </c>
      <c r="D311" s="15">
        <v>1.3445386666666666E-4</v>
      </c>
      <c r="E311" s="15">
        <v>0</v>
      </c>
      <c r="F311" s="16">
        <v>1.254</v>
      </c>
    </row>
    <row r="312" spans="1:6" ht="15" customHeight="1" x14ac:dyDescent="0.25">
      <c r="A312" s="21" t="s">
        <v>280</v>
      </c>
      <c r="B312" s="14">
        <v>2</v>
      </c>
      <c r="C312" s="15">
        <v>2.0167999999999998E-4</v>
      </c>
      <c r="D312" s="15">
        <v>0</v>
      </c>
      <c r="E312" s="15">
        <v>0</v>
      </c>
      <c r="F312" s="16">
        <v>0.26400000000000001</v>
      </c>
    </row>
    <row r="313" spans="1:6" ht="15" customHeight="1" x14ac:dyDescent="0.25">
      <c r="A313" s="21" t="s">
        <v>281</v>
      </c>
      <c r="B313" s="14">
        <v>5</v>
      </c>
      <c r="C313" s="15">
        <v>0.25645378200000002</v>
      </c>
      <c r="D313" s="15">
        <v>6.0504205000000005E-3</v>
      </c>
      <c r="E313" s="15">
        <v>4.7058830000000001E-3</v>
      </c>
      <c r="F313" s="16">
        <v>4.7850000000000001</v>
      </c>
    </row>
    <row r="314" spans="1:6" ht="15" customHeight="1" x14ac:dyDescent="0.25">
      <c r="A314" s="21" t="s">
        <v>59</v>
      </c>
      <c r="B314" s="14">
        <v>4</v>
      </c>
      <c r="C314" s="15">
        <v>2.35293E-4</v>
      </c>
      <c r="D314" s="15">
        <v>0</v>
      </c>
      <c r="E314" s="15">
        <v>0</v>
      </c>
      <c r="F314" s="16">
        <v>0.75900000000000012</v>
      </c>
    </row>
    <row r="315" spans="1:6" ht="15" customHeight="1" x14ac:dyDescent="0.25">
      <c r="A315" s="21" t="s">
        <v>282</v>
      </c>
      <c r="B315" s="14">
        <v>5</v>
      </c>
      <c r="C315" s="15">
        <v>3.0252000000000002E-4</v>
      </c>
      <c r="D315" s="15">
        <v>0</v>
      </c>
      <c r="E315" s="15">
        <v>0</v>
      </c>
      <c r="F315" s="16">
        <v>0.495</v>
      </c>
    </row>
    <row r="316" spans="1:6" ht="15" customHeight="1" x14ac:dyDescent="0.25">
      <c r="A316" s="21" t="s">
        <v>283</v>
      </c>
      <c r="B316" s="14">
        <v>3</v>
      </c>
      <c r="C316" s="15">
        <v>1.3445299999999998E-4</v>
      </c>
      <c r="D316" s="15">
        <v>0</v>
      </c>
      <c r="E316" s="15">
        <v>0</v>
      </c>
      <c r="F316" s="16">
        <v>0.23100000000000004</v>
      </c>
    </row>
    <row r="317" spans="1:6" ht="15" customHeight="1" x14ac:dyDescent="0.25">
      <c r="A317" s="21" t="s">
        <v>284</v>
      </c>
      <c r="B317" s="14">
        <v>9</v>
      </c>
      <c r="C317" s="15">
        <v>1.1243697E-2</v>
      </c>
      <c r="D317" s="15">
        <v>2.01681E-4</v>
      </c>
      <c r="E317" s="15">
        <v>0</v>
      </c>
      <c r="F317" s="16">
        <v>1.3860000000000003</v>
      </c>
    </row>
    <row r="318" spans="1:6" ht="15" customHeight="1" x14ac:dyDescent="0.25">
      <c r="A318" s="21" t="s">
        <v>285</v>
      </c>
      <c r="B318" s="14">
        <v>1</v>
      </c>
      <c r="C318" s="15">
        <v>6.7226999999999999E-5</v>
      </c>
      <c r="D318" s="15">
        <v>0</v>
      </c>
      <c r="E318" s="15">
        <v>0</v>
      </c>
      <c r="F318" s="16">
        <v>3.3000000000000002E-2</v>
      </c>
    </row>
    <row r="319" spans="1:6" ht="15" customHeight="1" x14ac:dyDescent="0.25">
      <c r="A319" s="21" t="s">
        <v>286</v>
      </c>
      <c r="B319" s="14">
        <v>1</v>
      </c>
      <c r="C319" s="15">
        <v>3.3613399999999998E-4</v>
      </c>
      <c r="D319" s="15">
        <v>0</v>
      </c>
      <c r="E319" s="15">
        <v>0</v>
      </c>
      <c r="F319" s="16">
        <v>0.66</v>
      </c>
    </row>
    <row r="320" spans="1:6" ht="15" customHeight="1" x14ac:dyDescent="0.25">
      <c r="A320" s="21" t="s">
        <v>287</v>
      </c>
      <c r="B320" s="14">
        <v>3</v>
      </c>
      <c r="C320" s="15">
        <v>2.3529299999999997E-4</v>
      </c>
      <c r="D320" s="15">
        <v>0</v>
      </c>
      <c r="E320" s="15">
        <v>0</v>
      </c>
      <c r="F320" s="16">
        <v>0.36299999999999999</v>
      </c>
    </row>
    <row r="321" spans="1:6" ht="15" customHeight="1" x14ac:dyDescent="0.25">
      <c r="A321" s="21" t="s">
        <v>288</v>
      </c>
      <c r="B321" s="14">
        <v>1</v>
      </c>
      <c r="C321" s="15">
        <v>0.2</v>
      </c>
      <c r="D321" s="15">
        <v>0</v>
      </c>
      <c r="E321" s="15">
        <v>0.2</v>
      </c>
      <c r="F321" s="16">
        <v>33</v>
      </c>
    </row>
    <row r="322" spans="1:6" ht="15" customHeight="1" x14ac:dyDescent="0.25">
      <c r="A322" s="21" t="s">
        <v>289</v>
      </c>
      <c r="B322" s="14">
        <v>2</v>
      </c>
      <c r="C322" s="15">
        <v>1.6806699999999999E-4</v>
      </c>
      <c r="D322" s="15">
        <v>0</v>
      </c>
      <c r="E322" s="15">
        <v>0</v>
      </c>
      <c r="F322" s="16">
        <v>0.36299999999999999</v>
      </c>
    </row>
    <row r="323" spans="1:6" ht="15" customHeight="1" x14ac:dyDescent="0.25">
      <c r="A323" s="21" t="s">
        <v>290</v>
      </c>
      <c r="B323" s="14">
        <v>1</v>
      </c>
      <c r="C323" s="15">
        <v>1.34454E-4</v>
      </c>
      <c r="D323" s="15">
        <v>0</v>
      </c>
      <c r="E323" s="15">
        <v>0</v>
      </c>
      <c r="F323" s="16">
        <v>1.32</v>
      </c>
    </row>
    <row r="324" spans="1:6" ht="15" customHeight="1" x14ac:dyDescent="0.25">
      <c r="A324" s="21" t="s">
        <v>291</v>
      </c>
      <c r="B324" s="14">
        <v>1</v>
      </c>
      <c r="C324" s="15">
        <v>2</v>
      </c>
      <c r="D324" s="15">
        <v>0</v>
      </c>
      <c r="E324" s="15">
        <v>2</v>
      </c>
      <c r="F324" s="16">
        <v>400</v>
      </c>
    </row>
    <row r="325" spans="1:6" ht="15" customHeight="1" x14ac:dyDescent="0.25">
      <c r="A325" s="21" t="s">
        <v>292</v>
      </c>
      <c r="B325" s="10">
        <v>5</v>
      </c>
      <c r="C325" s="11">
        <v>1.9159659999999998E-3</v>
      </c>
      <c r="D325" s="11">
        <v>0</v>
      </c>
      <c r="E325" s="11">
        <v>0</v>
      </c>
      <c r="F325" s="13">
        <v>81.088999999999999</v>
      </c>
    </row>
    <row r="326" spans="1:6" ht="15" customHeight="1" x14ac:dyDescent="0.25">
      <c r="A326" s="21" t="s">
        <v>372</v>
      </c>
      <c r="B326" s="14">
        <v>3</v>
      </c>
      <c r="C326" s="15">
        <v>4.7058799999999997E-4</v>
      </c>
      <c r="D326" s="15">
        <v>0</v>
      </c>
      <c r="E326" s="15">
        <v>0</v>
      </c>
      <c r="F326" s="16">
        <v>0.627</v>
      </c>
    </row>
    <row r="327" spans="1:6" ht="15" customHeight="1" x14ac:dyDescent="0.25">
      <c r="A327" s="21" t="s">
        <v>293</v>
      </c>
      <c r="B327" s="14">
        <v>1</v>
      </c>
      <c r="C327" s="15">
        <v>1.3445379999999999E-3</v>
      </c>
      <c r="D327" s="15">
        <v>0</v>
      </c>
      <c r="E327" s="15">
        <v>0</v>
      </c>
      <c r="F327" s="16">
        <v>80</v>
      </c>
    </row>
    <row r="328" spans="1:6" ht="15" customHeight="1" x14ac:dyDescent="0.25">
      <c r="A328" s="21" t="s">
        <v>294</v>
      </c>
      <c r="B328" s="14">
        <v>1</v>
      </c>
      <c r="C328" s="15">
        <v>1.0084E-4</v>
      </c>
      <c r="D328" s="15">
        <v>0</v>
      </c>
      <c r="E328" s="15">
        <v>0</v>
      </c>
      <c r="F328" s="16">
        <v>0.46200000000000002</v>
      </c>
    </row>
    <row r="329" spans="1:6" ht="21" customHeight="1" x14ac:dyDescent="0.25">
      <c r="A329" s="21" t="s">
        <v>14</v>
      </c>
      <c r="B329" s="10">
        <f>SUM(B330+B334+B339+B343+B350+B352+B355+B357+B359+B361+B370+B374)</f>
        <v>62</v>
      </c>
      <c r="C329" s="11">
        <f t="shared" ref="C329:E329" si="10">SUM(C330+C334+C339+C343+C350+C352+C355+C357+C359+C361+C370+C374)</f>
        <v>10.246453772000001</v>
      </c>
      <c r="D329" s="11">
        <f t="shared" si="10"/>
        <v>2.2661204480666668</v>
      </c>
      <c r="E329" s="11">
        <f t="shared" si="10"/>
        <v>5.4010084030000005</v>
      </c>
      <c r="F329" s="13">
        <f>SUM(F330+F334+F339+F343+F350+F352+F357+F359+F361+F370+F374)</f>
        <v>3627.8700000000003</v>
      </c>
    </row>
    <row r="330" spans="1:6" ht="15" customHeight="1" x14ac:dyDescent="0.25">
      <c r="A330" s="21" t="s">
        <v>295</v>
      </c>
      <c r="B330" s="10">
        <v>4</v>
      </c>
      <c r="C330" s="11">
        <v>4.3697300000000001E-4</v>
      </c>
      <c r="D330" s="11">
        <v>0</v>
      </c>
      <c r="E330" s="11">
        <v>0</v>
      </c>
      <c r="F330" s="13">
        <v>0.99</v>
      </c>
    </row>
    <row r="331" spans="1:6" ht="15" customHeight="1" x14ac:dyDescent="0.25">
      <c r="A331" s="21" t="s">
        <v>373</v>
      </c>
      <c r="B331" s="14">
        <v>1</v>
      </c>
      <c r="C331" s="15">
        <v>3.3612999999999998E-5</v>
      </c>
      <c r="D331" s="15">
        <v>0</v>
      </c>
      <c r="E331" s="15">
        <v>0</v>
      </c>
      <c r="F331" s="16">
        <v>9.9000000000000005E-2</v>
      </c>
    </row>
    <row r="332" spans="1:6" ht="15" customHeight="1" x14ac:dyDescent="0.25">
      <c r="A332" s="21" t="s">
        <v>296</v>
      </c>
      <c r="B332" s="14">
        <v>2</v>
      </c>
      <c r="C332" s="15">
        <v>3.6974699999999997E-4</v>
      </c>
      <c r="D332" s="15">
        <v>0</v>
      </c>
      <c r="E332" s="15">
        <v>0</v>
      </c>
      <c r="F332" s="16">
        <v>0.82500000000000007</v>
      </c>
    </row>
    <row r="333" spans="1:6" ht="15" customHeight="1" x14ac:dyDescent="0.25">
      <c r="A333" s="21" t="s">
        <v>297</v>
      </c>
      <c r="B333" s="14">
        <v>1</v>
      </c>
      <c r="C333" s="15">
        <v>3.3612999999999998E-5</v>
      </c>
      <c r="D333" s="15">
        <v>0</v>
      </c>
      <c r="E333" s="15">
        <v>0</v>
      </c>
      <c r="F333" s="16">
        <v>6.6000000000000003E-2</v>
      </c>
    </row>
    <row r="334" spans="1:6" ht="15" customHeight="1" x14ac:dyDescent="0.25">
      <c r="A334" s="21" t="s">
        <v>298</v>
      </c>
      <c r="B334" s="10">
        <v>9</v>
      </c>
      <c r="C334" s="11">
        <v>3.8253781500000001</v>
      </c>
      <c r="D334" s="11">
        <v>1.0070000000000001</v>
      </c>
      <c r="E334" s="11">
        <v>2.2510084030000002</v>
      </c>
      <c r="F334" s="13">
        <v>1552.2</v>
      </c>
    </row>
    <row r="335" spans="1:6" ht="15" customHeight="1" x14ac:dyDescent="0.25">
      <c r="A335" s="21" t="s">
        <v>374</v>
      </c>
      <c r="B335" s="14">
        <v>5</v>
      </c>
      <c r="C335" s="15">
        <v>2.0720168059999997</v>
      </c>
      <c r="D335" s="15">
        <v>1.0070000000000001</v>
      </c>
      <c r="E335" s="15">
        <v>2.0010084030000002</v>
      </c>
      <c r="F335" s="16">
        <v>925.6</v>
      </c>
    </row>
    <row r="336" spans="1:6" ht="15" customHeight="1" x14ac:dyDescent="0.25">
      <c r="A336" s="21" t="s">
        <v>48</v>
      </c>
      <c r="B336" s="14">
        <v>1</v>
      </c>
      <c r="C336" s="15">
        <v>1.680672E-3</v>
      </c>
      <c r="D336" s="15">
        <v>0</v>
      </c>
      <c r="E336" s="15">
        <v>0</v>
      </c>
      <c r="F336" s="16">
        <v>6.6000000000000005</v>
      </c>
    </row>
    <row r="337" spans="1:6" ht="15" customHeight="1" x14ac:dyDescent="0.25">
      <c r="A337" s="21" t="s">
        <v>299</v>
      </c>
      <c r="B337" s="14">
        <v>1</v>
      </c>
      <c r="C337" s="15">
        <v>1.5</v>
      </c>
      <c r="D337" s="15">
        <v>0</v>
      </c>
      <c r="E337" s="15">
        <v>0</v>
      </c>
      <c r="F337" s="16">
        <v>600</v>
      </c>
    </row>
    <row r="338" spans="1:6" ht="15" customHeight="1" x14ac:dyDescent="0.25">
      <c r="A338" s="21" t="s">
        <v>300</v>
      </c>
      <c r="B338" s="14">
        <v>2</v>
      </c>
      <c r="C338" s="15">
        <v>0.25168067199999999</v>
      </c>
      <c r="D338" s="15">
        <v>0</v>
      </c>
      <c r="E338" s="15">
        <v>0.25</v>
      </c>
      <c r="F338" s="16">
        <v>20</v>
      </c>
    </row>
    <row r="339" spans="1:6" ht="15" customHeight="1" x14ac:dyDescent="0.25">
      <c r="A339" s="21" t="s">
        <v>301</v>
      </c>
      <c r="B339" s="10">
        <v>3</v>
      </c>
      <c r="C339" s="11">
        <v>1.109243E-3</v>
      </c>
      <c r="D339" s="11">
        <v>0</v>
      </c>
      <c r="E339" s="11">
        <v>0</v>
      </c>
      <c r="F339" s="13">
        <v>2.4090000000000003</v>
      </c>
    </row>
    <row r="340" spans="1:6" ht="15" customHeight="1" x14ac:dyDescent="0.25">
      <c r="A340" s="21" t="s">
        <v>302</v>
      </c>
      <c r="B340" s="14">
        <v>1</v>
      </c>
      <c r="C340" s="15">
        <v>6.7226899999999997E-4</v>
      </c>
      <c r="D340" s="15">
        <v>0</v>
      </c>
      <c r="E340" s="15">
        <v>0</v>
      </c>
      <c r="F340" s="16">
        <v>2.31</v>
      </c>
    </row>
    <row r="341" spans="1:6" ht="15" customHeight="1" x14ac:dyDescent="0.25">
      <c r="A341" s="21" t="s">
        <v>303</v>
      </c>
      <c r="B341" s="14">
        <v>1</v>
      </c>
      <c r="C341" s="15">
        <v>1.0084E-4</v>
      </c>
      <c r="D341" s="15">
        <v>0</v>
      </c>
      <c r="E341" s="15">
        <v>0</v>
      </c>
      <c r="F341" s="16">
        <v>9.9000000000000005E-2</v>
      </c>
    </row>
    <row r="342" spans="1:6" ht="15" customHeight="1" x14ac:dyDescent="0.25">
      <c r="A342" s="21" t="s">
        <v>304</v>
      </c>
      <c r="B342" s="14">
        <v>1</v>
      </c>
      <c r="C342" s="15">
        <v>3.3613399999999998E-4</v>
      </c>
      <c r="D342" s="15">
        <v>0</v>
      </c>
      <c r="E342" s="15">
        <v>0</v>
      </c>
      <c r="F342" s="16" t="s">
        <v>383</v>
      </c>
    </row>
    <row r="343" spans="1:6" ht="15" customHeight="1" x14ac:dyDescent="0.25">
      <c r="A343" s="21" t="s">
        <v>305</v>
      </c>
      <c r="B343" s="10">
        <v>8</v>
      </c>
      <c r="C343" s="11">
        <v>6.92437E-3</v>
      </c>
      <c r="D343" s="11">
        <v>7.7310940000000004E-4</v>
      </c>
      <c r="E343" s="11">
        <v>0</v>
      </c>
      <c r="F343" s="13">
        <v>8.2469999999999999</v>
      </c>
    </row>
    <row r="344" spans="1:6" ht="15" customHeight="1" x14ac:dyDescent="0.25">
      <c r="A344" s="21" t="s">
        <v>306</v>
      </c>
      <c r="B344" s="14">
        <v>1</v>
      </c>
      <c r="C344" s="15">
        <v>3.3613399999999998E-4</v>
      </c>
      <c r="D344" s="15">
        <v>0</v>
      </c>
      <c r="E344" s="15">
        <v>0</v>
      </c>
      <c r="F344" s="16">
        <v>6.6000000000000003E-2</v>
      </c>
    </row>
    <row r="345" spans="1:6" ht="15" customHeight="1" x14ac:dyDescent="0.25">
      <c r="A345" s="21" t="s">
        <v>307</v>
      </c>
      <c r="B345" s="14">
        <v>1</v>
      </c>
      <c r="C345" s="15">
        <v>2.01681E-4</v>
      </c>
      <c r="D345" s="15">
        <v>0</v>
      </c>
      <c r="E345" s="15">
        <v>0</v>
      </c>
      <c r="F345" s="16">
        <v>0.82500000000000007</v>
      </c>
    </row>
    <row r="346" spans="1:6" ht="15" customHeight="1" x14ac:dyDescent="0.25">
      <c r="A346" s="21" t="s">
        <v>154</v>
      </c>
      <c r="B346" s="14">
        <v>1</v>
      </c>
      <c r="C346" s="15">
        <v>3.361345E-3</v>
      </c>
      <c r="D346" s="15">
        <v>0</v>
      </c>
      <c r="E346" s="15">
        <v>0</v>
      </c>
      <c r="F346" s="16">
        <v>3</v>
      </c>
    </row>
    <row r="347" spans="1:6" ht="15" customHeight="1" x14ac:dyDescent="0.25">
      <c r="A347" s="21" t="s">
        <v>308</v>
      </c>
      <c r="B347" s="14">
        <v>2</v>
      </c>
      <c r="C347" s="15">
        <v>5.7142900000000003E-4</v>
      </c>
      <c r="D347" s="15">
        <v>0</v>
      </c>
      <c r="E347" s="15">
        <v>0</v>
      </c>
      <c r="F347" s="16">
        <v>0.19800000000000001</v>
      </c>
    </row>
    <row r="348" spans="1:6" ht="15" customHeight="1" x14ac:dyDescent="0.25">
      <c r="A348" s="21" t="s">
        <v>309</v>
      </c>
      <c r="B348" s="14">
        <v>1</v>
      </c>
      <c r="C348" s="15">
        <v>3.3613399999999998E-4</v>
      </c>
      <c r="D348" s="15">
        <v>0</v>
      </c>
      <c r="E348" s="15">
        <v>0</v>
      </c>
      <c r="F348" s="16">
        <v>0.19800000000000001</v>
      </c>
    </row>
    <row r="349" spans="1:6" ht="15" customHeight="1" x14ac:dyDescent="0.25">
      <c r="A349" s="21" t="s">
        <v>310</v>
      </c>
      <c r="B349" s="14">
        <v>2</v>
      </c>
      <c r="C349" s="15">
        <v>2.1176469999999998E-3</v>
      </c>
      <c r="D349" s="15">
        <v>7.7310940000000004E-4</v>
      </c>
      <c r="E349" s="15">
        <v>0</v>
      </c>
      <c r="F349" s="16">
        <v>3.96</v>
      </c>
    </row>
    <row r="350" spans="1:6" ht="15" customHeight="1" x14ac:dyDescent="0.25">
      <c r="A350" s="21" t="s">
        <v>311</v>
      </c>
      <c r="B350" s="10">
        <v>14</v>
      </c>
      <c r="C350" s="11">
        <v>2.2184849999999996E-3</v>
      </c>
      <c r="D350" s="11">
        <v>0</v>
      </c>
      <c r="E350" s="11">
        <v>0</v>
      </c>
      <c r="F350" s="13">
        <v>27.441000000000003</v>
      </c>
    </row>
    <row r="351" spans="1:6" ht="15" customHeight="1" x14ac:dyDescent="0.25">
      <c r="A351" s="21" t="s">
        <v>168</v>
      </c>
      <c r="B351" s="14">
        <v>14</v>
      </c>
      <c r="C351" s="15">
        <v>2.2184849999999996E-3</v>
      </c>
      <c r="D351" s="15">
        <v>0</v>
      </c>
      <c r="E351" s="15">
        <v>0</v>
      </c>
      <c r="F351" s="16">
        <v>27.441000000000003</v>
      </c>
    </row>
    <row r="352" spans="1:6" ht="15" customHeight="1" x14ac:dyDescent="0.25">
      <c r="A352" s="21" t="s">
        <v>312</v>
      </c>
      <c r="B352" s="10">
        <v>2</v>
      </c>
      <c r="C352" s="11">
        <v>0.25013445400000001</v>
      </c>
      <c r="D352" s="11">
        <v>0</v>
      </c>
      <c r="E352" s="11">
        <v>0.25</v>
      </c>
      <c r="F352" s="13">
        <v>60.264000000000003</v>
      </c>
    </row>
    <row r="353" spans="1:6" ht="15" customHeight="1" x14ac:dyDescent="0.25">
      <c r="A353" s="21" t="s">
        <v>313</v>
      </c>
      <c r="B353" s="14">
        <v>1</v>
      </c>
      <c r="C353" s="15">
        <v>0.25</v>
      </c>
      <c r="D353" s="15">
        <v>0</v>
      </c>
      <c r="E353" s="15">
        <v>0.25</v>
      </c>
      <c r="F353" s="16">
        <v>60</v>
      </c>
    </row>
    <row r="354" spans="1:6" ht="15" customHeight="1" x14ac:dyDescent="0.25">
      <c r="A354" s="21" t="s">
        <v>314</v>
      </c>
      <c r="B354" s="14">
        <v>1</v>
      </c>
      <c r="C354" s="15">
        <v>1.34454E-4</v>
      </c>
      <c r="D354" s="15">
        <v>0</v>
      </c>
      <c r="E354" s="15">
        <v>0</v>
      </c>
      <c r="F354" s="16">
        <v>0.26400000000000001</v>
      </c>
    </row>
    <row r="355" spans="1:6" ht="15" customHeight="1" x14ac:dyDescent="0.25">
      <c r="A355" s="21" t="s">
        <v>315</v>
      </c>
      <c r="B355" s="10">
        <v>1</v>
      </c>
      <c r="C355" s="11">
        <v>1.0084029999999999E-3</v>
      </c>
      <c r="D355" s="11">
        <v>0</v>
      </c>
      <c r="E355" s="11">
        <v>0</v>
      </c>
      <c r="F355" s="13" t="s">
        <v>383</v>
      </c>
    </row>
    <row r="356" spans="1:6" ht="15" customHeight="1" x14ac:dyDescent="0.25">
      <c r="A356" s="21" t="s">
        <v>375</v>
      </c>
      <c r="B356" s="14">
        <v>1</v>
      </c>
      <c r="C356" s="15">
        <v>1.0084029999999999E-3</v>
      </c>
      <c r="D356" s="15">
        <v>0</v>
      </c>
      <c r="E356" s="15">
        <v>0</v>
      </c>
      <c r="F356" s="16" t="s">
        <v>383</v>
      </c>
    </row>
    <row r="357" spans="1:6" ht="15" customHeight="1" x14ac:dyDescent="0.25">
      <c r="A357" s="21" t="s">
        <v>316</v>
      </c>
      <c r="B357" s="10">
        <v>1</v>
      </c>
      <c r="C357" s="11">
        <v>5.0420200000000004E-4</v>
      </c>
      <c r="D357" s="11">
        <v>0</v>
      </c>
      <c r="E357" s="11">
        <v>0</v>
      </c>
      <c r="F357" s="13">
        <v>0.59400000000000008</v>
      </c>
    </row>
    <row r="358" spans="1:6" ht="15" customHeight="1" x14ac:dyDescent="0.25">
      <c r="A358" s="21" t="s">
        <v>74</v>
      </c>
      <c r="B358" s="14">
        <v>1</v>
      </c>
      <c r="C358" s="15">
        <v>5.0420200000000004E-4</v>
      </c>
      <c r="D358" s="15">
        <v>0</v>
      </c>
      <c r="E358" s="15">
        <v>0</v>
      </c>
      <c r="F358" s="16">
        <v>0.59400000000000008</v>
      </c>
    </row>
    <row r="359" spans="1:6" ht="15" customHeight="1" x14ac:dyDescent="0.25">
      <c r="A359" s="21" t="s">
        <v>128</v>
      </c>
      <c r="B359" s="10">
        <v>1</v>
      </c>
      <c r="C359" s="11">
        <v>1.680672E-3</v>
      </c>
      <c r="D359" s="11">
        <v>0</v>
      </c>
      <c r="E359" s="11">
        <v>0</v>
      </c>
      <c r="F359" s="13">
        <v>0.33</v>
      </c>
    </row>
    <row r="360" spans="1:6" ht="15" customHeight="1" x14ac:dyDescent="0.25">
      <c r="A360" s="21" t="s">
        <v>317</v>
      </c>
      <c r="B360" s="14">
        <v>1</v>
      </c>
      <c r="C360" s="15">
        <v>1.680672E-3</v>
      </c>
      <c r="D360" s="15">
        <v>0</v>
      </c>
      <c r="E360" s="15">
        <v>0</v>
      </c>
      <c r="F360" s="16">
        <v>0.33</v>
      </c>
    </row>
    <row r="361" spans="1:6" ht="15" customHeight="1" x14ac:dyDescent="0.25">
      <c r="A361" s="21" t="s">
        <v>318</v>
      </c>
      <c r="B361" s="10">
        <v>11</v>
      </c>
      <c r="C361" s="11">
        <v>3.1522857119999999</v>
      </c>
      <c r="D361" s="11">
        <v>1.2566666666666666</v>
      </c>
      <c r="E361" s="11">
        <v>1.9000000000000004</v>
      </c>
      <c r="F361" s="13">
        <v>1219.29</v>
      </c>
    </row>
    <row r="362" spans="1:6" ht="15" customHeight="1" x14ac:dyDescent="0.25">
      <c r="A362" s="21" t="s">
        <v>376</v>
      </c>
      <c r="B362" s="14">
        <v>1</v>
      </c>
      <c r="C362" s="15">
        <v>0.4</v>
      </c>
      <c r="D362" s="15">
        <v>6.6666666666666671E-3</v>
      </c>
      <c r="E362" s="15">
        <v>0.4</v>
      </c>
      <c r="F362" s="16">
        <v>990</v>
      </c>
    </row>
    <row r="363" spans="1:6" ht="15" customHeight="1" x14ac:dyDescent="0.25">
      <c r="A363" s="21" t="s">
        <v>196</v>
      </c>
      <c r="B363" s="14">
        <v>1</v>
      </c>
      <c r="C363" s="15">
        <v>3.3613399999999998E-4</v>
      </c>
      <c r="D363" s="15">
        <v>0</v>
      </c>
      <c r="E363" s="15">
        <v>0</v>
      </c>
      <c r="F363" s="16">
        <v>0.16500000000000001</v>
      </c>
    </row>
    <row r="364" spans="1:6" ht="15" customHeight="1" x14ac:dyDescent="0.25">
      <c r="A364" s="21" t="s">
        <v>319</v>
      </c>
      <c r="B364" s="14">
        <v>2</v>
      </c>
      <c r="C364" s="15">
        <v>2.3529399999999999E-4</v>
      </c>
      <c r="D364" s="15">
        <v>0</v>
      </c>
      <c r="E364" s="15">
        <v>0</v>
      </c>
      <c r="F364" s="16">
        <v>0.62700000000000011</v>
      </c>
    </row>
    <row r="365" spans="1:6" ht="15" customHeight="1" x14ac:dyDescent="0.25">
      <c r="A365" s="21" t="s">
        <v>320</v>
      </c>
      <c r="B365" s="14">
        <v>1</v>
      </c>
      <c r="C365" s="15">
        <v>4.0336099999999998E-4</v>
      </c>
      <c r="D365" s="15">
        <v>0</v>
      </c>
      <c r="E365" s="15">
        <v>0</v>
      </c>
      <c r="F365" s="16">
        <v>0.82500000000000007</v>
      </c>
    </row>
    <row r="366" spans="1:6" ht="15" customHeight="1" x14ac:dyDescent="0.25">
      <c r="A366" s="21" t="s">
        <v>105</v>
      </c>
      <c r="B366" s="14">
        <v>1</v>
      </c>
      <c r="C366" s="15">
        <v>1.0084029999999999E-3</v>
      </c>
      <c r="D366" s="15">
        <v>0</v>
      </c>
      <c r="E366" s="15">
        <v>0</v>
      </c>
      <c r="F366" s="16">
        <v>1.98</v>
      </c>
    </row>
    <row r="367" spans="1:6" ht="15" customHeight="1" x14ac:dyDescent="0.25">
      <c r="A367" s="21" t="s">
        <v>321</v>
      </c>
      <c r="B367" s="14">
        <v>3</v>
      </c>
      <c r="C367" s="15">
        <v>1.5002016799999998</v>
      </c>
      <c r="D367" s="15">
        <v>0</v>
      </c>
      <c r="E367" s="15">
        <v>1.5</v>
      </c>
      <c r="F367" s="16">
        <v>225.52800000000002</v>
      </c>
    </row>
    <row r="368" spans="1:6" ht="15" customHeight="1" x14ac:dyDescent="0.25">
      <c r="A368" s="21" t="s">
        <v>322</v>
      </c>
      <c r="B368" s="14">
        <v>1</v>
      </c>
      <c r="C368" s="15">
        <v>1.0084E-4</v>
      </c>
      <c r="D368" s="15">
        <v>0</v>
      </c>
      <c r="E368" s="15">
        <v>0</v>
      </c>
      <c r="F368" s="16">
        <v>0.16500000000000001</v>
      </c>
    </row>
    <row r="369" spans="1:6" ht="15" customHeight="1" x14ac:dyDescent="0.25">
      <c r="A369" s="21" t="s">
        <v>323</v>
      </c>
      <c r="B369" s="14">
        <v>1</v>
      </c>
      <c r="C369" s="15">
        <v>1.25</v>
      </c>
      <c r="D369" s="15">
        <v>1.25</v>
      </c>
      <c r="E369" s="15">
        <v>0</v>
      </c>
      <c r="F369" s="16" t="s">
        <v>383</v>
      </c>
    </row>
    <row r="370" spans="1:6" ht="15" customHeight="1" x14ac:dyDescent="0.25">
      <c r="A370" s="21" t="s">
        <v>324</v>
      </c>
      <c r="B370" s="10">
        <v>4</v>
      </c>
      <c r="C370" s="11">
        <v>2.0043697470000001</v>
      </c>
      <c r="D370" s="11">
        <v>1.680672E-3</v>
      </c>
      <c r="E370" s="11">
        <v>0</v>
      </c>
      <c r="F370" s="13">
        <v>155.94</v>
      </c>
    </row>
    <row r="371" spans="1:6" ht="15" customHeight="1" x14ac:dyDescent="0.25">
      <c r="A371" s="21" t="s">
        <v>377</v>
      </c>
      <c r="B371" s="14">
        <v>1</v>
      </c>
      <c r="C371" s="15">
        <v>2</v>
      </c>
      <c r="D371" s="15">
        <v>0</v>
      </c>
      <c r="E371" s="15">
        <v>0</v>
      </c>
      <c r="F371" s="16">
        <v>150</v>
      </c>
    </row>
    <row r="372" spans="1:6" ht="15" customHeight="1" x14ac:dyDescent="0.25">
      <c r="A372" s="21" t="s">
        <v>325</v>
      </c>
      <c r="B372" s="14">
        <v>2</v>
      </c>
      <c r="C372" s="15">
        <v>3.3613440000000001E-3</v>
      </c>
      <c r="D372" s="15">
        <v>1.680672E-3</v>
      </c>
      <c r="E372" s="15">
        <v>0</v>
      </c>
      <c r="F372" s="16">
        <v>0.99</v>
      </c>
    </row>
    <row r="373" spans="1:6" ht="15" customHeight="1" x14ac:dyDescent="0.25">
      <c r="A373" s="21" t="s">
        <v>326</v>
      </c>
      <c r="B373" s="14">
        <v>1</v>
      </c>
      <c r="C373" s="15">
        <v>1.0084029999999999E-3</v>
      </c>
      <c r="D373" s="15">
        <v>0</v>
      </c>
      <c r="E373" s="15">
        <v>0</v>
      </c>
      <c r="F373" s="16">
        <v>4.95</v>
      </c>
    </row>
    <row r="374" spans="1:6" ht="15" customHeight="1" x14ac:dyDescent="0.25">
      <c r="A374" s="21" t="s">
        <v>327</v>
      </c>
      <c r="B374" s="10">
        <v>4</v>
      </c>
      <c r="C374" s="11">
        <v>1.000403361</v>
      </c>
      <c r="D374" s="11">
        <v>0</v>
      </c>
      <c r="E374" s="11">
        <v>1</v>
      </c>
      <c r="F374" s="13">
        <v>600.16499999999996</v>
      </c>
    </row>
    <row r="375" spans="1:6" ht="15" customHeight="1" x14ac:dyDescent="0.25">
      <c r="A375" s="21" t="s">
        <v>378</v>
      </c>
      <c r="B375" s="14">
        <v>3</v>
      </c>
      <c r="C375" s="15">
        <v>1.000369748</v>
      </c>
      <c r="D375" s="15">
        <v>0</v>
      </c>
      <c r="E375" s="15">
        <v>1</v>
      </c>
      <c r="F375" s="16">
        <v>600.16499999999996</v>
      </c>
    </row>
    <row r="376" spans="1:6" ht="15" customHeight="1" x14ac:dyDescent="0.25">
      <c r="A376" s="21" t="s">
        <v>328</v>
      </c>
      <c r="B376" s="14">
        <v>1</v>
      </c>
      <c r="C376" s="15">
        <v>3.3612999999999998E-5</v>
      </c>
      <c r="D376" s="15">
        <v>0</v>
      </c>
      <c r="E376" s="15">
        <v>0</v>
      </c>
      <c r="F376" s="16" t="s">
        <v>383</v>
      </c>
    </row>
    <row r="377" spans="1:6" ht="21" customHeight="1" x14ac:dyDescent="0.25">
      <c r="A377" s="21" t="s">
        <v>12</v>
      </c>
      <c r="B377" s="10">
        <f>SUM(B378)</f>
        <v>9</v>
      </c>
      <c r="C377" s="11">
        <f t="shared" ref="C377:F377" si="11">SUM(C378)</f>
        <v>2.1512580000000001E-3</v>
      </c>
      <c r="D377" s="11">
        <f t="shared" si="11"/>
        <v>0</v>
      </c>
      <c r="E377" s="11">
        <f t="shared" si="11"/>
        <v>0</v>
      </c>
      <c r="F377" s="13">
        <f t="shared" si="11"/>
        <v>1.8479999999999999</v>
      </c>
    </row>
    <row r="378" spans="1:6" ht="15" customHeight="1" x14ac:dyDescent="0.25">
      <c r="A378" s="21" t="s">
        <v>329</v>
      </c>
      <c r="B378" s="10">
        <v>9</v>
      </c>
      <c r="C378" s="11">
        <v>2.1512580000000001E-3</v>
      </c>
      <c r="D378" s="11">
        <v>0</v>
      </c>
      <c r="E378" s="11">
        <v>0</v>
      </c>
      <c r="F378" s="13">
        <v>1.8479999999999999</v>
      </c>
    </row>
    <row r="379" spans="1:6" ht="15" customHeight="1" x14ac:dyDescent="0.25">
      <c r="A379" s="21" t="s">
        <v>379</v>
      </c>
      <c r="B379" s="14">
        <v>4</v>
      </c>
      <c r="C379" s="15">
        <v>3.0252000000000002E-4</v>
      </c>
      <c r="D379" s="15">
        <v>0</v>
      </c>
      <c r="E379" s="15">
        <v>0</v>
      </c>
      <c r="F379" s="16">
        <v>0.79200000000000004</v>
      </c>
    </row>
    <row r="380" spans="1:6" ht="15" customHeight="1" x14ac:dyDescent="0.25">
      <c r="A380" s="21" t="s">
        <v>330</v>
      </c>
      <c r="B380" s="14">
        <v>2</v>
      </c>
      <c r="C380" s="15">
        <v>6.7226799999999995E-4</v>
      </c>
      <c r="D380" s="15">
        <v>0</v>
      </c>
      <c r="E380" s="15">
        <v>0</v>
      </c>
      <c r="F380" s="16">
        <v>0.39600000000000002</v>
      </c>
    </row>
    <row r="381" spans="1:6" ht="15" customHeight="1" x14ac:dyDescent="0.25">
      <c r="A381" s="21" t="s">
        <v>331</v>
      </c>
      <c r="B381" s="14">
        <v>3</v>
      </c>
      <c r="C381" s="15">
        <v>1.17647E-3</v>
      </c>
      <c r="D381" s="15">
        <v>0</v>
      </c>
      <c r="E381" s="15">
        <v>0</v>
      </c>
      <c r="F381" s="16">
        <v>0.65999999999999992</v>
      </c>
    </row>
    <row r="382" spans="1:6" ht="21" customHeight="1" x14ac:dyDescent="0.25">
      <c r="A382" s="21" t="s">
        <v>15</v>
      </c>
      <c r="B382" s="10">
        <f>SUM(B383+B385)</f>
        <v>4</v>
      </c>
      <c r="C382" s="11">
        <f t="shared" ref="C382:F382" si="12">SUM(C383+C385)</f>
        <v>5.3781399999999996E-4</v>
      </c>
      <c r="D382" s="11">
        <f t="shared" si="12"/>
        <v>0</v>
      </c>
      <c r="E382" s="11">
        <f t="shared" si="12"/>
        <v>0</v>
      </c>
      <c r="F382" s="13">
        <f t="shared" si="12"/>
        <v>1.32</v>
      </c>
    </row>
    <row r="383" spans="1:6" ht="15" customHeight="1" x14ac:dyDescent="0.25">
      <c r="A383" s="21" t="s">
        <v>332</v>
      </c>
      <c r="B383" s="10">
        <v>1</v>
      </c>
      <c r="C383" s="11">
        <v>3.3612999999999998E-5</v>
      </c>
      <c r="D383" s="11">
        <v>0</v>
      </c>
      <c r="E383" s="11">
        <v>0</v>
      </c>
      <c r="F383" s="13">
        <v>6.6000000000000003E-2</v>
      </c>
    </row>
    <row r="384" spans="1:6" ht="15" customHeight="1" x14ac:dyDescent="0.25">
      <c r="A384" s="21" t="s">
        <v>333</v>
      </c>
      <c r="B384" s="14">
        <v>1</v>
      </c>
      <c r="C384" s="15">
        <v>3.3612999999999998E-5</v>
      </c>
      <c r="D384" s="15">
        <v>0</v>
      </c>
      <c r="E384" s="15">
        <v>0</v>
      </c>
      <c r="F384" s="16">
        <v>6.6000000000000003E-2</v>
      </c>
    </row>
    <row r="385" spans="1:7" ht="15" customHeight="1" x14ac:dyDescent="0.25">
      <c r="A385" s="21" t="s">
        <v>334</v>
      </c>
      <c r="B385" s="10">
        <v>3</v>
      </c>
      <c r="C385" s="11">
        <v>5.0420099999999991E-4</v>
      </c>
      <c r="D385" s="11">
        <v>0</v>
      </c>
      <c r="E385" s="11">
        <v>0</v>
      </c>
      <c r="F385" s="13">
        <v>1.254</v>
      </c>
    </row>
    <row r="386" spans="1:7" ht="15" customHeight="1" x14ac:dyDescent="0.25">
      <c r="A386" s="21" t="s">
        <v>335</v>
      </c>
      <c r="B386" s="14">
        <v>3</v>
      </c>
      <c r="C386" s="15">
        <v>5.0420099999999991E-4</v>
      </c>
      <c r="D386" s="15">
        <v>0</v>
      </c>
      <c r="E386" s="15">
        <v>0</v>
      </c>
      <c r="F386" s="16">
        <v>1.254</v>
      </c>
    </row>
    <row r="387" spans="1:7" ht="21" customHeight="1" x14ac:dyDescent="0.25">
      <c r="A387" s="21" t="s">
        <v>16</v>
      </c>
      <c r="B387" s="10">
        <f>SUM(B388)</f>
        <v>1</v>
      </c>
      <c r="C387" s="11">
        <f t="shared" ref="C387:F388" si="13">SUM(C388)</f>
        <v>1.34454E-4</v>
      </c>
      <c r="D387" s="11">
        <f t="shared" si="13"/>
        <v>0</v>
      </c>
      <c r="E387" s="11">
        <f t="shared" si="13"/>
        <v>0</v>
      </c>
      <c r="F387" s="13">
        <f t="shared" si="13"/>
        <v>0</v>
      </c>
    </row>
    <row r="388" spans="1:7" ht="15" customHeight="1" x14ac:dyDescent="0.25">
      <c r="A388" s="21" t="s">
        <v>336</v>
      </c>
      <c r="B388" s="10">
        <v>1</v>
      </c>
      <c r="C388" s="11">
        <v>1.34454E-4</v>
      </c>
      <c r="D388" s="11">
        <v>0</v>
      </c>
      <c r="E388" s="11">
        <v>0</v>
      </c>
      <c r="F388" s="13">
        <f t="shared" si="13"/>
        <v>0</v>
      </c>
    </row>
    <row r="389" spans="1:7" ht="15" customHeight="1" x14ac:dyDescent="0.25">
      <c r="A389" s="22" t="s">
        <v>337</v>
      </c>
      <c r="B389" s="17">
        <v>1</v>
      </c>
      <c r="C389" s="18">
        <v>1.34454E-4</v>
      </c>
      <c r="D389" s="18">
        <v>0</v>
      </c>
      <c r="E389" s="18">
        <v>0</v>
      </c>
      <c r="F389" s="19">
        <f>SUM(F391)</f>
        <v>0</v>
      </c>
    </row>
    <row r="390" spans="1:7" ht="29.25" customHeight="1" x14ac:dyDescent="0.25">
      <c r="A390" s="23" t="s">
        <v>386</v>
      </c>
      <c r="B390" s="23"/>
      <c r="C390" s="23"/>
      <c r="D390" s="23"/>
      <c r="E390" s="23"/>
      <c r="F390" s="23"/>
      <c r="G390" s="9"/>
    </row>
    <row r="391" spans="1:7" ht="18" customHeight="1" x14ac:dyDescent="0.25">
      <c r="A391" s="2" t="s">
        <v>17</v>
      </c>
      <c r="B391" s="3"/>
      <c r="C391" s="3"/>
      <c r="D391" s="3"/>
      <c r="E391" s="3"/>
      <c r="F391" s="3"/>
      <c r="G391" s="3"/>
    </row>
    <row r="392" spans="1:7" ht="12" customHeight="1" x14ac:dyDescent="0.25">
      <c r="A392" s="5" t="s">
        <v>339</v>
      </c>
      <c r="F392" s="1"/>
      <c r="G392" s="1"/>
    </row>
    <row r="393" spans="1:7" ht="9.75" customHeight="1" x14ac:dyDescent="0.25">
      <c r="A393" s="6" t="s">
        <v>384</v>
      </c>
      <c r="F393" s="1"/>
      <c r="G393" s="1"/>
    </row>
    <row r="394" spans="1:7" ht="12" customHeight="1" x14ac:dyDescent="0.25">
      <c r="A394" s="7" t="s">
        <v>338</v>
      </c>
      <c r="F394" s="1"/>
      <c r="G394" s="1"/>
    </row>
  </sheetData>
  <mergeCells count="6">
    <mergeCell ref="A390:F390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4" orientation="portrait" r:id="rId1"/>
  <rowBreaks count="5" manualBreakCount="5">
    <brk id="52" max="5" man="1"/>
    <brk id="100" max="5" man="1"/>
    <brk id="252" max="5" man="1"/>
    <brk id="302" max="5" man="1"/>
    <brk id="3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35</vt:lpstr>
      <vt:lpstr>'Cuadro 35'!Área_de_impresión</vt:lpstr>
      <vt:lpstr>'Cuadro 35'!Títulos_a_imprimir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2025-07-03T20:30:16Z</cp:lastPrinted>
  <dcterms:created xsi:type="dcterms:W3CDTF">2011-08-01T14:22:18Z</dcterms:created>
  <dcterms:modified xsi:type="dcterms:W3CDTF">2025-07-29T14:51:51Z</dcterms:modified>
</cp:coreProperties>
</file>